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AIICHI-SV\D Drive\Ｗｔ 渡辺輝人\⑩資料・業務用メモ等\労働関係\給与第一関係\0.65関係\"/>
    </mc:Choice>
  </mc:AlternateContent>
  <xr:revisionPtr revIDLastSave="0" documentId="13_ncr:1_{F93209EE-6A93-42CD-8A09-65DBEAF48E02}" xr6:coauthVersionLast="47" xr6:coauthVersionMax="47" xr10:uidLastSave="{00000000-0000-0000-0000-000000000000}"/>
  <bookViews>
    <workbookView xWindow="-120" yWindow="-120" windowWidth="29040" windowHeight="15840" tabRatio="638" xr2:uid="{00000000-000D-0000-FFFF-FFFF00000000}"/>
  </bookViews>
  <sheets>
    <sheet name="遅延損害金計算書" sheetId="8" r:id="rId1"/>
  </sheets>
  <definedNames>
    <definedName name="_xlnm.Print_Area" localSheetId="0">遅延損害金計算書!$A$14:$G$55</definedName>
    <definedName name="週制限時間">#REF!</definedName>
  </definedNames>
  <calcPr calcId="191029"/>
  <customWorkbookViews>
    <customWorkbookView name="Wt - 個人用ビュー" guid="{0CF0A07B-BB31-48EC-93C0-21D1F8B0A23F}" mergeInterval="0" personalView="1" maximized="1" windowWidth="1432" windowHeight="505" tabRatio="63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8" l="1"/>
  <c r="A19" i="8" l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C18" i="8"/>
  <c r="E19" i="8"/>
  <c r="D18" i="8" l="1"/>
  <c r="G18" i="8" s="1"/>
  <c r="E20" i="8"/>
  <c r="F18" i="8" l="1"/>
  <c r="E21" i="8"/>
  <c r="E22" i="8" l="1"/>
  <c r="E23" i="8" l="1"/>
  <c r="E24" i="8" l="1"/>
  <c r="E25" i="8" l="1"/>
  <c r="E26" i="8" l="1"/>
  <c r="E27" i="8" l="1"/>
  <c r="E28" i="8" l="1"/>
  <c r="E29" i="8" l="1"/>
  <c r="E30" i="8" l="1"/>
  <c r="E31" i="8" l="1"/>
  <c r="E32" i="8" l="1"/>
  <c r="E33" i="8" l="1"/>
  <c r="E34" i="8" l="1"/>
  <c r="E35" i="8" l="1"/>
  <c r="E36" i="8" l="1"/>
  <c r="E37" i="8" l="1"/>
  <c r="E38" i="8" l="1"/>
  <c r="E39" i="8" l="1"/>
  <c r="E40" i="8" l="1"/>
  <c r="E41" i="8" l="1"/>
  <c r="E42" i="8" l="1"/>
  <c r="E43" i="8" l="1"/>
  <c r="E44" i="8" l="1"/>
  <c r="E45" i="8" l="1"/>
  <c r="E46" i="8" l="1"/>
  <c r="E47" i="8" l="1"/>
  <c r="E48" i="8" l="1"/>
  <c r="E49" i="8" l="1"/>
  <c r="E50" i="8" l="1"/>
  <c r="E51" i="8" l="1"/>
  <c r="E52" i="8" l="1"/>
  <c r="E53" i="8" l="1"/>
  <c r="C19" i="8" l="1"/>
  <c r="D19" i="8" l="1"/>
  <c r="G19" i="8" s="1"/>
  <c r="F19" i="8" l="1"/>
  <c r="C20" i="8"/>
  <c r="D20" i="8" l="1"/>
  <c r="G20" i="8" s="1"/>
  <c r="C21" i="8"/>
  <c r="F20" i="8" l="1"/>
  <c r="D21" i="8"/>
  <c r="G21" i="8" s="1"/>
  <c r="C22" i="8"/>
  <c r="F21" i="8" l="1"/>
  <c r="D22" i="8"/>
  <c r="G22" i="8" s="1"/>
  <c r="C23" i="8"/>
  <c r="F22" i="8" l="1"/>
  <c r="D23" i="8"/>
  <c r="G23" i="8" s="1"/>
  <c r="C24" i="8"/>
  <c r="F23" i="8" l="1"/>
  <c r="D24" i="8"/>
  <c r="G24" i="8" s="1"/>
  <c r="C25" i="8"/>
  <c r="F24" i="8" l="1"/>
  <c r="D25" i="8"/>
  <c r="G25" i="8" s="1"/>
  <c r="F25" i="8" l="1"/>
  <c r="C26" i="8" l="1"/>
  <c r="D26" i="8" l="1"/>
  <c r="G26" i="8" s="1"/>
  <c r="F26" i="8" l="1"/>
  <c r="C27" i="8"/>
  <c r="D27" i="8" l="1"/>
  <c r="G27" i="8" s="1"/>
  <c r="F27" i="8" l="1"/>
  <c r="C28" i="8"/>
  <c r="D28" i="8" l="1"/>
  <c r="G28" i="8" s="1"/>
  <c r="F28" i="8" l="1"/>
  <c r="C29" i="8"/>
  <c r="D29" i="8" l="1"/>
  <c r="G29" i="8" s="1"/>
  <c r="F29" i="8" l="1"/>
  <c r="C30" i="8"/>
  <c r="D30" i="8" l="1"/>
  <c r="G30" i="8" s="1"/>
  <c r="F30" i="8" l="1"/>
  <c r="C31" i="8"/>
  <c r="D31" i="8" l="1"/>
  <c r="G31" i="8" s="1"/>
  <c r="F31" i="8" l="1"/>
  <c r="C32" i="8"/>
  <c r="D32" i="8" l="1"/>
  <c r="G32" i="8" s="1"/>
  <c r="F32" i="8" l="1"/>
  <c r="C33" i="8"/>
  <c r="D33" i="8" l="1"/>
  <c r="F33" i="8" l="1"/>
  <c r="G33" i="8"/>
  <c r="C34" i="8"/>
  <c r="D34" i="8" l="1"/>
  <c r="F34" i="8" l="1"/>
  <c r="G34" i="8"/>
  <c r="C35" i="8"/>
  <c r="D35" i="8" l="1"/>
  <c r="F35" i="8" l="1"/>
  <c r="G35" i="8"/>
  <c r="C36" i="8"/>
  <c r="D36" i="8" l="1"/>
  <c r="F36" i="8" l="1"/>
  <c r="G36" i="8"/>
  <c r="C37" i="8"/>
  <c r="D37" i="8" l="1"/>
  <c r="F37" i="8" l="1"/>
  <c r="G37" i="8"/>
  <c r="C38" i="8"/>
  <c r="D38" i="8" l="1"/>
  <c r="F38" i="8" l="1"/>
  <c r="G38" i="8"/>
  <c r="C39" i="8"/>
  <c r="D39" i="8" l="1"/>
  <c r="G39" i="8" s="1"/>
  <c r="F39" i="8" l="1"/>
  <c r="C40" i="8"/>
  <c r="D40" i="8" l="1"/>
  <c r="G40" i="8" s="1"/>
  <c r="C41" i="8"/>
  <c r="F40" i="8" l="1"/>
  <c r="D41" i="8"/>
  <c r="G41" i="8" s="1"/>
  <c r="F41" i="8"/>
  <c r="C42" i="8"/>
  <c r="D42" i="8" l="1"/>
  <c r="G42" i="8" s="1"/>
  <c r="C43" i="8"/>
  <c r="F42" i="8" l="1"/>
  <c r="D43" i="8"/>
  <c r="G43" i="8" s="1"/>
  <c r="C44" i="8"/>
  <c r="F43" i="8" l="1"/>
  <c r="D44" i="8"/>
  <c r="G44" i="8" s="1"/>
  <c r="F44" i="8"/>
  <c r="C45" i="8"/>
  <c r="D45" i="8" l="1"/>
  <c r="G45" i="8" s="1"/>
  <c r="C46" i="8"/>
  <c r="F45" i="8" l="1"/>
  <c r="D46" i="8"/>
  <c r="G46" i="8" s="1"/>
  <c r="C47" i="8"/>
  <c r="F46" i="8" l="1"/>
  <c r="D47" i="8"/>
  <c r="G47" i="8" s="1"/>
  <c r="C48" i="8"/>
  <c r="F47" i="8" l="1"/>
  <c r="D48" i="8"/>
  <c r="G48" i="8" s="1"/>
  <c r="C49" i="8"/>
  <c r="F48" i="8" l="1"/>
  <c r="D49" i="8"/>
  <c r="G49" i="8" s="1"/>
  <c r="F49" i="8" l="1"/>
  <c r="C50" i="8"/>
  <c r="D50" i="8" l="1"/>
  <c r="G50" i="8" s="1"/>
  <c r="C51" i="8"/>
  <c r="F50" i="8" l="1"/>
  <c r="D51" i="8"/>
  <c r="G51" i="8" s="1"/>
  <c r="C52" i="8"/>
  <c r="F51" i="8" l="1"/>
  <c r="D52" i="8"/>
  <c r="G52" i="8" s="1"/>
  <c r="C53" i="8"/>
  <c r="F52" i="8" l="1"/>
  <c r="D53" i="8"/>
  <c r="G53" i="8" s="1"/>
  <c r="G54" i="8" s="1"/>
  <c r="B54" i="8"/>
  <c r="F53" i="8" l="1"/>
  <c r="F54" i="8" s="1"/>
  <c r="D54" i="8" s="1"/>
  <c r="G55" i="8" l="1"/>
</calcChain>
</file>

<file path=xl/sharedStrings.xml><?xml version="1.0" encoding="utf-8"?>
<sst xmlns="http://schemas.openxmlformats.org/spreadsheetml/2006/main" count="30" uniqueCount="29">
  <si>
    <t>支給対象月</t>
    <rPh sb="0" eb="2">
      <t>シキュウ</t>
    </rPh>
    <rPh sb="2" eb="5">
      <t>タイショウヅキ</t>
    </rPh>
    <phoneticPr fontId="2"/>
  </si>
  <si>
    <t>合計</t>
    <rPh sb="0" eb="2">
      <t>ゴウケイ</t>
    </rPh>
    <phoneticPr fontId="2"/>
  </si>
  <si>
    <t>日</t>
    <rPh sb="0" eb="1">
      <t>ニチ</t>
    </rPh>
    <phoneticPr fontId="2"/>
  </si>
  <si>
    <t>記入→</t>
    <rPh sb="0" eb="2">
      <t>キニュウ</t>
    </rPh>
    <phoneticPr fontId="2"/>
  </si>
  <si>
    <t>第１　期間設定</t>
    <rPh sb="0" eb="1">
      <t>ダイ</t>
    </rPh>
    <rPh sb="3" eb="5">
      <t>キカン</t>
    </rPh>
    <rPh sb="5" eb="7">
      <t>セッテイ</t>
    </rPh>
    <phoneticPr fontId="2"/>
  </si>
  <si>
    <t>合計</t>
    <rPh sb="0" eb="2">
      <t>ゴウケイ</t>
    </rPh>
    <phoneticPr fontId="2"/>
  </si>
  <si>
    <t>元利合計→</t>
    <rPh sb="0" eb="2">
      <t>ガンリ</t>
    </rPh>
    <rPh sb="2" eb="4">
      <t>ゴウケイ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</si>
  <si>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</si>
  <si>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</si>
  <si>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↑請求元本</t>
    <rPh sb="1" eb="3">
      <t>セイキュウ</t>
    </rPh>
    <rPh sb="3" eb="5">
      <t>ガンポン</t>
    </rPh>
    <phoneticPr fontId="2"/>
  </si>
  <si>
    <t>遅延利息合計→</t>
    <rPh sb="0" eb="2">
      <t>チエン</t>
    </rPh>
    <rPh sb="2" eb="4">
      <t>リソク</t>
    </rPh>
    <rPh sb="4" eb="6">
      <t>ゴウケイ</t>
    </rPh>
    <phoneticPr fontId="2"/>
  </si>
  <si>
    <t>賃確法６条
年14.6%</t>
    <rPh sb="0" eb="1">
      <t>チン</t>
    </rPh>
    <rPh sb="1" eb="3">
      <t>カクホウ</t>
    </rPh>
    <rPh sb="4" eb="5">
      <t>ジョウ</t>
    </rPh>
    <rPh sb="6" eb="7">
      <t>ネン</t>
    </rPh>
    <phoneticPr fontId="2"/>
  </si>
  <si>
    <t>第４　月の表示の調整</t>
    <rPh sb="0" eb="1">
      <t>ダイ</t>
    </rPh>
    <rPh sb="3" eb="4">
      <t>ツキ</t>
    </rPh>
    <rPh sb="5" eb="7">
      <t>ヒョウジ</t>
    </rPh>
    <rPh sb="8" eb="10">
      <t>チョウセイ</t>
    </rPh>
    <phoneticPr fontId="2"/>
  </si>
  <si>
    <t>翌月払い</t>
    <rPh sb="0" eb="2">
      <t>ヨクゲツ</t>
    </rPh>
    <rPh sb="2" eb="3">
      <t>バラ</t>
    </rPh>
    <phoneticPr fontId="2"/>
  </si>
  <si>
    <t>支払月</t>
    <rPh sb="0" eb="2">
      <t>シハライ</t>
    </rPh>
    <rPh sb="2" eb="3">
      <t>ヅキ</t>
    </rPh>
    <phoneticPr fontId="2"/>
  </si>
  <si>
    <t>賃金支払日は毎月</t>
    <rPh sb="0" eb="2">
      <t>チンギン</t>
    </rPh>
    <rPh sb="2" eb="5">
      <t>シハライビ</t>
    </rPh>
    <rPh sb="6" eb="8">
      <t>マイツキ</t>
    </rPh>
    <phoneticPr fontId="2"/>
  </si>
  <si>
    <t>法定利率
遅延損害金
計算末日まで</t>
    <rPh sb="0" eb="2">
      <t>ホウテイ</t>
    </rPh>
    <rPh sb="2" eb="4">
      <t>リリツ</t>
    </rPh>
    <rPh sb="5" eb="7">
      <t>チエン</t>
    </rPh>
    <rPh sb="7" eb="10">
      <t>ソンガイキン</t>
    </rPh>
    <rPh sb="11" eb="13">
      <t>ケイサン</t>
    </rPh>
    <rPh sb="13" eb="15">
      <t>マツビ</t>
    </rPh>
    <phoneticPr fontId="2"/>
  </si>
  <si>
    <t>金額</t>
    <rPh sb="0" eb="2">
      <t>キンガク</t>
    </rPh>
    <phoneticPr fontId="2"/>
  </si>
  <si>
    <t>支払日
&lt;遅延損害金起算日&gt;</t>
    <phoneticPr fontId="2"/>
  </si>
  <si>
    <t>遅延損害金
↓計算末日</t>
    <rPh sb="0" eb="2">
      <t>チエン</t>
    </rPh>
    <rPh sb="2" eb="5">
      <t>ソンガイキン</t>
    </rPh>
    <rPh sb="7" eb="9">
      <t>ケイサン</t>
    </rPh>
    <rPh sb="9" eb="11">
      <t>マツビ</t>
    </rPh>
    <phoneticPr fontId="2"/>
  </si>
  <si>
    <t>利率は手動</t>
    <rPh sb="0" eb="2">
      <t>リリツ</t>
    </rPh>
    <rPh sb="3" eb="5">
      <t>シュドウ</t>
    </rPh>
    <phoneticPr fontId="2"/>
  </si>
  <si>
    <t>↓計算末日</t>
    <rPh sb="1" eb="3">
      <t>ケイサン</t>
    </rPh>
    <rPh sb="3" eb="4">
      <t>マツ</t>
    </rPh>
    <phoneticPr fontId="2"/>
  </si>
  <si>
    <t>　支払月の起算月を記入して下さい。</t>
    <rPh sb="1" eb="3">
      <t>シハライ</t>
    </rPh>
    <rPh sb="3" eb="4">
      <t>ヅキ</t>
    </rPh>
    <rPh sb="5" eb="7">
      <t>キサン</t>
    </rPh>
    <rPh sb="7" eb="8">
      <t>ヅキ</t>
    </rPh>
    <rPh sb="9" eb="11">
      <t>キニュウ</t>
    </rPh>
    <rPh sb="13" eb="14">
      <t>クダ</t>
    </rPh>
    <phoneticPr fontId="2"/>
  </si>
  <si>
    <t>第２　締め日の設定</t>
    <rPh sb="0" eb="1">
      <t>ダイ</t>
    </rPh>
    <rPh sb="3" eb="4">
      <t>シ</t>
    </rPh>
    <rPh sb="5" eb="6">
      <t>ビ</t>
    </rPh>
    <rPh sb="7" eb="9">
      <t>セッテイ</t>
    </rPh>
    <phoneticPr fontId="2"/>
  </si>
  <si>
    <t>　毎月の締め日がある場合は記入して下さい。締め日とは金銭計算上の月末となる日です。締め日と支払日（給料日）は異なります。このソフトは１～２７の各日と末日締めに対応しています。末日締めのときは「３１」と記入してください。</t>
    <rPh sb="10" eb="12">
      <t>バアイ</t>
    </rPh>
    <rPh sb="26" eb="28">
      <t>キンセン</t>
    </rPh>
    <rPh sb="45" eb="47">
      <t>シハライ</t>
    </rPh>
    <phoneticPr fontId="2"/>
  </si>
  <si>
    <t>締め日は毎月</t>
    <rPh sb="0" eb="1">
      <t>シ</t>
    </rPh>
    <rPh sb="2" eb="3">
      <t>ビ</t>
    </rPh>
    <rPh sb="4" eb="6">
      <t>マイツキ</t>
    </rPh>
    <phoneticPr fontId="2"/>
  </si>
  <si>
    <t>第３　支払日の設定</t>
    <rPh sb="0" eb="1">
      <t>ダイ</t>
    </rPh>
    <rPh sb="3" eb="6">
      <t>シハライビ</t>
    </rPh>
    <rPh sb="7" eb="9">
      <t>セッテイ</t>
    </rPh>
    <phoneticPr fontId="2"/>
  </si>
  <si>
    <t>　各月の支払日を入力して下さい。１～２８日と末日払に対応しています。末日払いの場合は「31」と記入して下さい。また、当月払いの場合は「翌月払い」の欄に「０」、翌月払いの場合は翌月払いの欄に「１」を入力して下さい。</t>
    <rPh sb="1" eb="3">
      <t>カクツキ</t>
    </rPh>
    <rPh sb="4" eb="7">
      <t>シハライビ</t>
    </rPh>
    <rPh sb="8" eb="10">
      <t>ニュウリョク</t>
    </rPh>
    <rPh sb="12" eb="13">
      <t>クダ</t>
    </rPh>
    <rPh sb="20" eb="21">
      <t>ニチ</t>
    </rPh>
    <rPh sb="22" eb="23">
      <t>マツ</t>
    </rPh>
    <rPh sb="23" eb="24">
      <t>ビ</t>
    </rPh>
    <rPh sb="24" eb="25">
      <t>バラ</t>
    </rPh>
    <rPh sb="26" eb="28">
      <t>タイオウ</t>
    </rPh>
    <rPh sb="39" eb="41">
      <t>バアイ</t>
    </rPh>
    <rPh sb="51" eb="52">
      <t>クダ</t>
    </rPh>
    <rPh sb="58" eb="60">
      <t>トウゲツ</t>
    </rPh>
    <rPh sb="60" eb="61">
      <t>バラ</t>
    </rPh>
    <rPh sb="63" eb="65">
      <t>バアイ</t>
    </rPh>
    <rPh sb="67" eb="69">
      <t>ヨクゲツ</t>
    </rPh>
    <rPh sb="69" eb="70">
      <t>バラ</t>
    </rPh>
    <rPh sb="73" eb="74">
      <t>ラン</t>
    </rPh>
    <rPh sb="79" eb="81">
      <t>ヨクゲツ</t>
    </rPh>
    <rPh sb="81" eb="82">
      <t>バラ</t>
    </rPh>
    <rPh sb="84" eb="86">
      <t>バアイ</t>
    </rPh>
    <rPh sb="87" eb="89">
      <t>ヨクゲツ</t>
    </rPh>
    <rPh sb="89" eb="90">
      <t>バラ</t>
    </rPh>
    <rPh sb="92" eb="93">
      <t>ラン</t>
    </rPh>
    <rPh sb="98" eb="100">
      <t>ニュウリョク</t>
    </rPh>
    <rPh sb="102" eb="103">
      <t>クダ</t>
    </rPh>
    <phoneticPr fontId="2"/>
  </si>
  <si>
    <t>　１月３１日を含む賃金計算上のひと月を「１月」分と表示する場合は0、「２月」分と表示する場合は1を入力してください。</t>
    <rPh sb="2" eb="3">
      <t>ガツ</t>
    </rPh>
    <rPh sb="5" eb="6">
      <t>ニチ</t>
    </rPh>
    <rPh sb="7" eb="8">
      <t>フク</t>
    </rPh>
    <rPh sb="9" eb="11">
      <t>チンギン</t>
    </rPh>
    <rPh sb="11" eb="14">
      <t>ケイサンジョウ</t>
    </rPh>
    <rPh sb="17" eb="18">
      <t>ツキ</t>
    </rPh>
    <rPh sb="21" eb="22">
      <t>ガツ</t>
    </rPh>
    <rPh sb="23" eb="24">
      <t>ブン</t>
    </rPh>
    <rPh sb="25" eb="27">
      <t>ヒョウジ</t>
    </rPh>
    <rPh sb="29" eb="31">
      <t>バアイ</t>
    </rPh>
    <rPh sb="36" eb="37">
      <t>ガツ</t>
    </rPh>
    <rPh sb="38" eb="39">
      <t>ブン</t>
    </rPh>
    <rPh sb="40" eb="42">
      <t>ヒョウジ</t>
    </rPh>
    <rPh sb="44" eb="46">
      <t>バアイ</t>
    </rPh>
    <rPh sb="49" eb="51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</si>
</sst>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aaa"/>
    <numFmt numFmtId="178" formatCode="yyyy/m/d;@"/>
    <numFmt numFmtId="179" formatCode="0.0%"/>
    <numFmt numFmtId="180" formatCode="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theme="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63377788628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hidden="1"/>
    </xf>
    <xf numFmtId="177" fontId="0" fillId="0" borderId="0" xfId="0" applyNumberFormat="1" applyProtection="1">
      <alignment vertic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1" fillId="0" borderId="0" xfId="0" applyFont="1" applyAlignment="1" applyProtection="1">
      <alignment horizontal="left" vertical="center"/>
      <protection hidden="1"/>
    </xf>
    <xf numFmtId="176" fontId="8" fillId="0" borderId="6" xfId="1" applyNumberFormat="1" applyFont="1" applyBorder="1" applyAlignment="1" applyProtection="1">
      <alignment vertical="center" shrinkToFi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 wrapText="1"/>
      <protection locked="0"/>
    </xf>
    <xf numFmtId="0" fontId="4" fillId="0" borderId="0" xfId="0" applyFont="1" applyProtection="1">
      <alignment vertical="center"/>
      <protection hidden="1"/>
    </xf>
    <xf numFmtId="14" fontId="10" fillId="0" borderId="21" xfId="0" applyNumberFormat="1" applyFont="1" applyBorder="1" applyAlignment="1" applyProtection="1">
      <alignment horizontal="center" vertical="center" shrinkToFit="1"/>
      <protection locked="0"/>
    </xf>
    <xf numFmtId="176" fontId="3" fillId="0" borderId="1" xfId="0" applyNumberFormat="1" applyFont="1" applyBorder="1" applyAlignment="1" applyProtection="1">
      <alignment horizontal="center" vertical="center" shrinkToFit="1"/>
      <protection hidden="1"/>
    </xf>
    <xf numFmtId="0" fontId="8" fillId="0" borderId="7" xfId="0" applyFont="1" applyBorder="1" applyAlignment="1" applyProtection="1">
      <alignment horizontal="center" vertical="center" shrinkToFit="1"/>
      <protection hidden="1"/>
    </xf>
    <xf numFmtId="0" fontId="3" fillId="0" borderId="1" xfId="0" applyFont="1" applyBorder="1" applyAlignment="1" applyProtection="1">
      <alignment vertical="center" shrinkToFit="1"/>
      <protection hidden="1"/>
    </xf>
    <xf numFmtId="176" fontId="8" fillId="0" borderId="1" xfId="0" applyNumberFormat="1" applyFont="1" applyBorder="1" applyAlignment="1" applyProtection="1">
      <alignment vertical="center" shrinkToFit="1"/>
      <protection hidden="1"/>
    </xf>
    <xf numFmtId="0" fontId="0" fillId="0" borderId="0" xfId="0" applyAlignment="1" applyProtection="1">
      <alignment vertical="center" shrinkToFit="1"/>
      <protection hidden="1"/>
    </xf>
    <xf numFmtId="0" fontId="0" fillId="0" borderId="1" xfId="0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vertical="center" shrinkToFit="1"/>
      <protection hidden="1"/>
    </xf>
    <xf numFmtId="176" fontId="0" fillId="0" borderId="1" xfId="0" applyNumberFormat="1" applyBorder="1" applyAlignment="1" applyProtection="1">
      <alignment vertical="center" shrinkToFit="1"/>
      <protection hidden="1"/>
    </xf>
    <xf numFmtId="176" fontId="13" fillId="0" borderId="8" xfId="0" applyNumberFormat="1" applyFont="1" applyBorder="1" applyAlignment="1" applyProtection="1">
      <alignment horizontal="right" vertical="center" shrinkToFit="1"/>
      <protection hidden="1"/>
    </xf>
    <xf numFmtId="176" fontId="13" fillId="0" borderId="22" xfId="0" applyNumberFormat="1" applyFont="1" applyBorder="1" applyAlignment="1" applyProtection="1">
      <alignment horizontal="right" vertical="center" shrinkToFit="1"/>
      <protection hidden="1"/>
    </xf>
    <xf numFmtId="176" fontId="13" fillId="0" borderId="9" xfId="0" applyNumberFormat="1" applyFont="1" applyBorder="1" applyAlignment="1" applyProtection="1">
      <alignment horizontal="right" vertical="center" shrinkToFit="1"/>
      <protection hidden="1"/>
    </xf>
    <xf numFmtId="178" fontId="13" fillId="0" borderId="23" xfId="0" applyNumberFormat="1" applyFont="1" applyBorder="1" applyAlignment="1" applyProtection="1">
      <alignment horizontal="right" vertical="center" shrinkToFit="1"/>
      <protection locked="0"/>
    </xf>
    <xf numFmtId="55" fontId="13" fillId="0" borderId="27" xfId="0" applyNumberFormat="1" applyFont="1" applyBorder="1" applyAlignment="1" applyProtection="1">
      <alignment horizontal="right" vertical="center" shrinkToFit="1"/>
      <protection hidden="1"/>
    </xf>
    <xf numFmtId="55" fontId="13" fillId="0" borderId="26" xfId="0" applyNumberFormat="1" applyFont="1" applyBorder="1" applyAlignment="1" applyProtection="1">
      <alignment horizontal="right" vertical="center" shrinkToFit="1"/>
      <protection hidden="1"/>
    </xf>
    <xf numFmtId="0" fontId="0" fillId="0" borderId="0" xfId="0" applyAlignment="1" applyProtection="1">
      <alignment horizontal="right" vertical="top"/>
      <protection hidden="1"/>
    </xf>
    <xf numFmtId="176" fontId="8" fillId="0" borderId="25" xfId="0" applyNumberFormat="1" applyFont="1" applyBorder="1" applyAlignment="1" applyProtection="1">
      <alignment vertical="center" shrinkToFit="1"/>
      <protection hidden="1"/>
    </xf>
    <xf numFmtId="179" fontId="13" fillId="0" borderId="24" xfId="0" applyNumberFormat="1" applyFont="1" applyBorder="1" applyAlignment="1" applyProtection="1">
      <alignment horizontal="right" vertical="center" shrinkToFit="1"/>
      <protection locked="0"/>
    </xf>
    <xf numFmtId="0" fontId="3" fillId="0" borderId="0" xfId="0" applyFont="1" applyAlignment="1" applyProtection="1">
      <alignment horizontal="right" vertical="top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0" fillId="2" borderId="1" xfId="0" applyFill="1" applyBorder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hidden="1"/>
    </xf>
    <xf numFmtId="0" fontId="11" fillId="3" borderId="29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Protection="1">
      <alignment vertical="center"/>
      <protection hidden="1"/>
    </xf>
    <xf numFmtId="0" fontId="12" fillId="0" borderId="0" xfId="0" applyFont="1" applyProtection="1">
      <alignment vertical="center"/>
      <protection hidden="1"/>
    </xf>
    <xf numFmtId="176" fontId="15" fillId="0" borderId="0" xfId="0" applyNumberFormat="1" applyFont="1" applyAlignment="1" applyProtection="1">
      <alignment horizontal="right" vertical="center" shrinkToFit="1"/>
      <protection hidden="1"/>
    </xf>
    <xf numFmtId="176" fontId="15" fillId="0" borderId="4" xfId="0" applyNumberFormat="1" applyFont="1" applyBorder="1" applyAlignment="1" applyProtection="1">
      <alignment horizontal="right" vertical="center" shrinkToFit="1"/>
      <protection hidden="1"/>
    </xf>
    <xf numFmtId="178" fontId="13" fillId="0" borderId="24" xfId="0" applyNumberFormat="1" applyFont="1" applyBorder="1" applyAlignment="1" applyProtection="1">
      <alignment horizontal="right" vertical="center" shrinkToFit="1"/>
      <protection hidden="1"/>
    </xf>
    <xf numFmtId="14" fontId="0" fillId="0" borderId="0" xfId="0" applyNumberFormat="1" applyProtection="1">
      <alignment vertical="center"/>
      <protection locked="0"/>
    </xf>
    <xf numFmtId="178" fontId="0" fillId="0" borderId="0" xfId="0" applyNumberFormat="1" applyProtection="1">
      <alignment vertical="center"/>
      <protection locked="0"/>
    </xf>
    <xf numFmtId="14" fontId="5" fillId="0" borderId="1" xfId="0" applyNumberFormat="1" applyFont="1" applyBorder="1" applyAlignment="1" applyProtection="1">
      <alignment vertical="center" shrinkToFit="1"/>
      <protection locked="0"/>
    </xf>
    <xf numFmtId="180" fontId="0" fillId="0" borderId="0" xfId="0" applyNumberFormat="1" applyProtection="1">
      <alignment vertical="center"/>
      <protection locked="0"/>
    </xf>
    <xf numFmtId="0" fontId="14" fillId="3" borderId="10" xfId="0" applyFont="1" applyFill="1" applyBorder="1" applyAlignment="1" applyProtection="1">
      <alignment horizontal="center" vertical="center" wrapText="1"/>
      <protection hidden="1"/>
    </xf>
    <xf numFmtId="0" fontId="8" fillId="3" borderId="15" xfId="0" applyFont="1" applyFill="1" applyBorder="1" applyAlignment="1" applyProtection="1">
      <alignment vertical="center" wrapText="1"/>
      <protection hidden="1"/>
    </xf>
    <xf numFmtId="0" fontId="8" fillId="3" borderId="14" xfId="0" applyFont="1" applyFill="1" applyBorder="1" applyAlignment="1" applyProtection="1">
      <alignment vertical="center" wrapText="1"/>
      <protection hidden="1"/>
    </xf>
    <xf numFmtId="0" fontId="0" fillId="3" borderId="3" xfId="0" applyFill="1" applyBorder="1" applyAlignment="1" applyProtection="1">
      <alignment vertical="center" wrapText="1"/>
      <protection hidden="1"/>
    </xf>
    <xf numFmtId="0" fontId="0" fillId="0" borderId="3" xfId="0" applyBorder="1" applyAlignment="1">
      <alignment vertical="center" wrapText="1"/>
    </xf>
    <xf numFmtId="0" fontId="6" fillId="3" borderId="19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>
      <alignment vertical="center" wrapText="1"/>
    </xf>
    <xf numFmtId="3" fontId="6" fillId="3" borderId="20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12" xfId="0" applyFill="1" applyBorder="1" applyAlignment="1" applyProtection="1">
      <alignment vertical="center" wrapText="1"/>
      <protection hidden="1"/>
    </xf>
    <xf numFmtId="0" fontId="6" fillId="3" borderId="20" xfId="0" applyFont="1" applyFill="1" applyBorder="1" applyAlignment="1" applyProtection="1">
      <alignment horizontal="center" vertical="center" wrapText="1"/>
      <protection hidden="1"/>
    </xf>
    <xf numFmtId="0" fontId="6" fillId="3" borderId="11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5" fillId="3" borderId="18" xfId="0" applyFont="1" applyFill="1" applyBorder="1" applyAlignment="1" applyProtection="1">
      <alignment horizontal="center" vertical="center" wrapText="1"/>
      <protection hidden="1"/>
    </xf>
    <xf numFmtId="0" fontId="0" fillId="3" borderId="5" xfId="0" applyFill="1" applyBorder="1" applyAlignment="1" applyProtection="1">
      <alignment vertical="center" wrapText="1"/>
      <protection hidden="1"/>
    </xf>
    <xf numFmtId="0" fontId="0" fillId="3" borderId="13" xfId="0" applyFill="1" applyBorder="1" applyAlignment="1" applyProtection="1">
      <alignment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0" fillId="0" borderId="3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top"/>
      <protection hidden="1"/>
    </xf>
    <xf numFmtId="0" fontId="3" fillId="0" borderId="17" xfId="0" applyFont="1" applyBorder="1" applyAlignment="1" applyProtection="1">
      <alignment horizontal="left" vertical="top"/>
      <protection hidden="1"/>
    </xf>
    <xf numFmtId="0" fontId="0" fillId="0" borderId="0" xfId="0" applyAlignment="1" applyProtection="1">
      <alignment horizontal="right" vertical="top"/>
      <protection hidden="1"/>
    </xf>
  </cellXfs>
  <cellStyles count="2">
    <cellStyle name="桁区切り" xfId="1" builtinId="6"/>
    <cellStyle name="標準" xfId="0" builtinId="0"/>
  </cellStyles>
  <dxfs count="1"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1EA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pageSetUpPr fitToPage="1"/>
  </sheetPr>
  <dimension ref="A1:R55"/>
  <sheetViews>
    <sheetView tabSelected="1" view="pageBreakPreview" zoomScale="110" zoomScaleNormal="100" zoomScaleSheetLayoutView="110" workbookViewId="0">
      <selection activeCell="G18" sqref="G18"/>
    </sheetView>
  </sheetViews>
  <sheetFormatPr defaultColWidth="9" defaultRowHeight="13.5" x14ac:dyDescent="0.15"/>
  <cols>
    <col min="1" max="1" width="12.5" style="1" customWidth="1"/>
    <col min="2" max="2" width="10.375" style="1" customWidth="1"/>
    <col min="3" max="4" width="10.625" style="1" customWidth="1"/>
    <col min="5" max="5" width="4.625" style="1" customWidth="1"/>
    <col min="6" max="7" width="9.125" style="1" customWidth="1"/>
    <col min="8" max="8" width="7.625" style="1" customWidth="1"/>
    <col min="9" max="9" width="11.625" style="1" bestFit="1" customWidth="1"/>
    <col min="10" max="10" width="12" style="1" bestFit="1" customWidth="1"/>
    <col min="11" max="11" width="11.625" style="1" bestFit="1" customWidth="1"/>
    <col min="12" max="13" width="9" style="1"/>
    <col min="14" max="14" width="14.375" style="1" customWidth="1"/>
    <col min="15" max="15" width="11.625" style="1" bestFit="1" customWidth="1"/>
    <col min="16" max="16" width="9" style="1"/>
    <col min="17" max="17" width="14.5" style="1" customWidth="1"/>
    <col min="18" max="18" width="11.625" style="1" bestFit="1" customWidth="1"/>
    <col min="19" max="19" width="9" style="1"/>
    <col min="20" max="20" width="11.875" style="1" customWidth="1"/>
    <col min="21" max="21" width="15.625" style="1" customWidth="1"/>
    <col min="22" max="16384" width="9" style="1"/>
  </cols>
  <sheetData>
    <row r="1" spans="1:11" x14ac:dyDescent="0.15">
      <c r="A1" s="10" t="s">
        <v>4</v>
      </c>
      <c r="B1" s="3"/>
      <c r="C1" s="3"/>
      <c r="D1" s="3"/>
      <c r="E1" s="3"/>
      <c r="F1" s="3"/>
      <c r="G1" s="3"/>
      <c r="H1" s="3"/>
      <c r="I1" s="3"/>
    </row>
    <row r="2" spans="1:11" ht="14.25" thickBot="1" x14ac:dyDescent="0.2">
      <c r="A2" s="63" t="s">
        <v>22</v>
      </c>
      <c r="B2" s="63"/>
      <c r="C2" s="63"/>
      <c r="D2" s="63"/>
      <c r="E2" s="63"/>
      <c r="F2" s="63"/>
      <c r="G2" s="63"/>
      <c r="H2" s="63"/>
      <c r="I2" s="63"/>
    </row>
    <row r="3" spans="1:11" ht="14.25" thickBot="1" x14ac:dyDescent="0.2">
      <c r="A3" s="3"/>
      <c r="D3" s="9">
        <v>2021</v>
      </c>
      <c r="E3" s="8" t="s">
        <v>7</v>
      </c>
      <c r="F3" s="2">
        <v>1</v>
      </c>
      <c r="G3" s="8" t="s">
        <v>8</v>
      </c>
      <c r="H3" s="3"/>
      <c r="I3" s="4"/>
    </row>
    <row r="4" spans="1:11" x14ac:dyDescent="0.15">
      <c r="A4" s="10" t="s">
        <v>23</v>
      </c>
      <c r="B4" s="3"/>
      <c r="C4" s="3"/>
      <c r="D4" s="3"/>
      <c r="E4" s="3"/>
      <c r="F4" s="3"/>
      <c r="G4" s="3"/>
      <c r="H4" s="3"/>
      <c r="I4" s="3"/>
    </row>
    <row r="5" spans="1:11" ht="48" customHeight="1" thickBot="1" x14ac:dyDescent="0.2">
      <c r="A5" s="63" t="s">
        <v>24</v>
      </c>
      <c r="B5" s="63"/>
      <c r="C5" s="63"/>
      <c r="D5" s="63"/>
      <c r="E5" s="63"/>
      <c r="F5" s="63"/>
      <c r="G5" s="63"/>
      <c r="H5" s="63"/>
      <c r="I5" s="63"/>
    </row>
    <row r="6" spans="1:11" ht="14.25" thickBot="1" x14ac:dyDescent="0.2">
      <c r="A6" s="3"/>
      <c r="B6" s="64" t="s">
        <v>25</v>
      </c>
      <c r="C6" s="65"/>
      <c r="D6" s="2">
        <v>20</v>
      </c>
      <c r="E6" s="8" t="s">
        <v>2</v>
      </c>
      <c r="F6" s="6"/>
      <c r="G6" s="6"/>
      <c r="H6" s="3"/>
      <c r="I6" s="5"/>
    </row>
    <row r="7" spans="1:11" x14ac:dyDescent="0.15">
      <c r="A7" s="10" t="s">
        <v>26</v>
      </c>
      <c r="B7" s="26"/>
      <c r="C7" s="26"/>
      <c r="E7" s="8"/>
      <c r="F7" s="6"/>
      <c r="G7" s="6"/>
      <c r="H7" s="3"/>
      <c r="I7" s="5"/>
    </row>
    <row r="8" spans="1:11" ht="45" customHeight="1" thickBot="1" x14ac:dyDescent="0.2">
      <c r="A8" s="63" t="s">
        <v>27</v>
      </c>
      <c r="B8" s="63"/>
      <c r="C8" s="63"/>
      <c r="D8" s="63"/>
      <c r="E8" s="63"/>
      <c r="F8" s="63"/>
      <c r="G8" s="63"/>
      <c r="H8" s="63"/>
      <c r="I8" s="63"/>
    </row>
    <row r="9" spans="1:11" ht="14.25" thickBot="1" x14ac:dyDescent="0.2">
      <c r="A9" s="3"/>
      <c r="B9" s="30" t="s">
        <v>15</v>
      </c>
      <c r="C9" s="29"/>
      <c r="D9" s="31">
        <v>25</v>
      </c>
      <c r="E9" s="8" t="s">
        <v>2</v>
      </c>
      <c r="F9" s="32" t="s">
        <v>13</v>
      </c>
      <c r="G9" s="2">
        <v>0</v>
      </c>
      <c r="H9" s="3"/>
      <c r="I9" s="5"/>
    </row>
    <row r="10" spans="1:11" x14ac:dyDescent="0.15">
      <c r="A10" s="10" t="s">
        <v>12</v>
      </c>
      <c r="B10" s="3"/>
      <c r="C10" s="3"/>
      <c r="E10" s="5"/>
      <c r="F10" s="5"/>
      <c r="G10" s="5"/>
      <c r="H10" s="5"/>
      <c r="I10" s="5"/>
    </row>
    <row r="11" spans="1:11" ht="36" customHeight="1" thickBot="1" x14ac:dyDescent="0.2">
      <c r="A11" s="63" t="s">
        <v>28</v>
      </c>
      <c r="B11" s="63"/>
      <c r="C11" s="63"/>
      <c r="D11" s="63"/>
      <c r="E11" s="63"/>
      <c r="F11" s="63"/>
      <c r="G11" s="63"/>
      <c r="H11" s="63"/>
      <c r="I11" s="63"/>
    </row>
    <row r="12" spans="1:11" ht="14.25" thickBot="1" x14ac:dyDescent="0.2">
      <c r="A12" s="3"/>
      <c r="B12" s="66" t="s">
        <v>3</v>
      </c>
      <c r="C12" s="66"/>
      <c r="D12" s="2">
        <v>0</v>
      </c>
      <c r="E12" s="8"/>
      <c r="F12" s="5"/>
      <c r="G12" s="5"/>
      <c r="H12" s="5"/>
      <c r="I12" s="5"/>
    </row>
    <row r="13" spans="1:11" ht="14.25" thickBot="1" x14ac:dyDescent="0.2"/>
    <row r="14" spans="1:11" ht="11.25" customHeight="1" x14ac:dyDescent="0.15">
      <c r="A14" s="43" t="s">
        <v>14</v>
      </c>
      <c r="B14" s="52" t="s">
        <v>17</v>
      </c>
      <c r="C14" s="55" t="s">
        <v>18</v>
      </c>
      <c r="D14" s="48" t="s">
        <v>19</v>
      </c>
      <c r="E14" s="58" t="s">
        <v>16</v>
      </c>
      <c r="F14" s="59"/>
      <c r="G14" s="50" t="s">
        <v>11</v>
      </c>
      <c r="H14" s="3"/>
    </row>
    <row r="15" spans="1:11" ht="12" customHeight="1" thickBot="1" x14ac:dyDescent="0.2">
      <c r="A15" s="44" t="s">
        <v>0</v>
      </c>
      <c r="B15" s="53" t="s">
        <v>1</v>
      </c>
      <c r="C15" s="56"/>
      <c r="D15" s="49"/>
      <c r="E15" s="60"/>
      <c r="F15" s="61"/>
      <c r="G15" s="51"/>
      <c r="H15" s="3"/>
    </row>
    <row r="16" spans="1:11" ht="18.75" customHeight="1" thickBot="1" x14ac:dyDescent="0.2">
      <c r="A16" s="44"/>
      <c r="B16" s="53"/>
      <c r="C16" s="56"/>
      <c r="D16" s="49"/>
      <c r="E16" s="60"/>
      <c r="F16" s="62"/>
      <c r="G16" s="33" t="s">
        <v>21</v>
      </c>
      <c r="H16" s="34"/>
      <c r="K16" s="39"/>
    </row>
    <row r="17" spans="1:18" ht="18.75" customHeight="1" thickBot="1" x14ac:dyDescent="0.2">
      <c r="A17" s="45"/>
      <c r="B17" s="54"/>
      <c r="C17" s="57"/>
      <c r="D17" s="41">
        <v>45626</v>
      </c>
      <c r="E17" s="46" t="s">
        <v>20</v>
      </c>
      <c r="F17" s="47"/>
      <c r="G17" s="11"/>
      <c r="H17" s="35"/>
      <c r="K17" s="39"/>
    </row>
    <row r="18" spans="1:18" ht="24" customHeight="1" x14ac:dyDescent="0.15">
      <c r="A18" s="24">
        <f>IF(遅延損害金計算書!$D$12=0,IF(遅延損害金計算書!D6=31,DATE(遅延損害金計算書!D3,遅延損害金計算書!F3,1),DATE(遅延損害金計算書!D3,遅延損害金計算書!F3,1+遅延損害金計算書!D6)),IF(遅延損害金計算書!D6=31,DATE(遅延損害金計算書!D3,遅延損害金計算書!F3+1,1),DATE(遅延損害金計算書!D3,遅延損害金計算書!F3+1,1+遅延損害金計算書!D6)))</f>
        <v>44217</v>
      </c>
      <c r="B18" s="22"/>
      <c r="C18" s="23">
        <f>IF(遅延損害金計算書!$D$9=31,DATE(YEAR(A18),IF(遅延損害金計算書!$G$9=1,MONTH(A18)+2,MONTH(A18)+1),IF(遅延損害金計算書!$G$9=1,DAY(DATE(YEAR(A18),MONTH(A18)+2,1))-1,DAY(DATE(YEAR(A18),MONTH(A18)+1,1))-1)),DATE(YEAR(A18),IF(遅延損害金計算書!$G$9=1,MONTH(A18)+1,MONTH(A18)),遅延損害金計算書!$D$9))</f>
        <v>44221</v>
      </c>
      <c r="D18" s="38">
        <f t="shared" ref="D18:D53" si="0">MAX(D$17,C18)</f>
        <v>45626</v>
      </c>
      <c r="E18" s="28">
        <v>0.03</v>
      </c>
      <c r="F18" s="20">
        <f>IF(DATEDIF(C18,D18,"Y")&lt;1,ROUND(B18*(_xlfn.DAYS(DATE(YEAR(C18)+1,1,0),C18))/IF((DAY(DATE(YEAR(C18),3,0)))=29,366,365)*E18+B18*(_xlfn.DAYS(D18,DATE(YEAR(C18)+1,1,0)))/IF((DAY(DATE(YEAR(D18),3,0)))=29,366,365)*E18,0),ROUND(B18*(DATEDIF(C18,D18,"Y")*E18)+B18*(_xlfn.DAYS(DATE(YEAR(C18)+DATEDIF(C18,D18,"Y")+1,1,0),DATE(YEAR(C18)+DATEDIF(C18,D18,"Y"),MONTH(C18),DAY(C18))))/IF((DAY(DATE(YEAR(YEAR(C18)+DATEDIF(C18,D18,"Y")),3,0)))=29,366,365)*E18+B18*(_xlfn.DAYS(D18,DATE(YEAR(C18)+DATEDIF(C18,D18,"Y")+1,1,0)))/IF((DAY(DATE(YEAR(D18),3,0)))=29,366,365)*E18,0))</f>
        <v>0</v>
      </c>
      <c r="G18" s="21">
        <f t="shared" ref="G18:G53" si="1">IF(G$17-D18&gt;0,IF(DATEDIF(D18,G$17,"Y")&lt;1,ROUND(B18*(_xlfn.DAYS(DATE(YEAR(D18)+1,1,0),D18))/IF((DAY(DATE(YEAR(D18),3,0)))=29,366,365)*0.146+B18*(_xlfn.DAYS(G$17,DATE(YEAR(D18)+1,1,0)))/IF((DAY(DATE(YEAR(G$17),3,0)))=29,366,365)*0.146,0),ROUND(B18*(DATEDIF(D18,G$17,"Y")*0.146)+B18*(_xlfn.DAYS(DATE(YEAR(D18)+DATEDIF(D18,G$17,"Y")+1,1,0),DATE(YEAR(D18)+DATEDIF(D18,G$17,"Y"),MONTH(D18),DAY(D18))))/IF((DAY(DATE(YEAR(YEAR(D18)+DATEDIF(D18,G$17,"Y")),3,0)))=29,366,365)*0.146+B18*(_xlfn.DAYS(G$17,DATE(YEAR(D18)+DATEDIF(D18,G$17,"Y")+1,1,0)))/IF((DAY(DATE(YEAR(G$17),3,0)))=29,366,365)*0.146,0)),0)</f>
        <v>0</v>
      </c>
      <c r="H18" s="36"/>
      <c r="I18" s="39"/>
      <c r="J18" s="42"/>
      <c r="K18" s="42"/>
      <c r="L18" s="42"/>
      <c r="M18" s="42"/>
    </row>
    <row r="19" spans="1:18" ht="24" customHeight="1" x14ac:dyDescent="0.15">
      <c r="A19" s="25">
        <f>DATE(YEAR(A18),MONTH(A18)+1,DAY(A18))</f>
        <v>44248</v>
      </c>
      <c r="B19" s="22"/>
      <c r="C19" s="23">
        <f>IF(遅延損害金計算書!$D$9=31,DATE(YEAR(A19),IF(遅延損害金計算書!$G$9=1,MONTH(A19)+2,MONTH(A19)+1),IF(遅延損害金計算書!$G$9=1,DAY(DATE(YEAR(A19),MONTH(A19)+2,1))-1,DAY(DATE(YEAR(A19),MONTH(A19)+1,1))-1)),DATE(YEAR(A19),IF(遅延損害金計算書!$G$9=1,MONTH(A19)+1,MONTH(A19)),遅延損害金計算書!$D$9))</f>
        <v>44252</v>
      </c>
      <c r="D19" s="38">
        <f t="shared" si="0"/>
        <v>45626</v>
      </c>
      <c r="E19" s="28">
        <f>E18</f>
        <v>0.03</v>
      </c>
      <c r="F19" s="20">
        <f t="shared" ref="F19:F53" si="2">IF(DATEDIF(C19,D19,"Y")&lt;1,ROUND(B19*(_xlfn.DAYS(DATE(YEAR(C19)+1,1,0),C19))/IF((DAY(DATE(YEAR(C19),3,0)))=29,366,365)*E19+B19*(_xlfn.DAYS(D19,DATE(YEAR(C19)+1,1,0)))/IF((DAY(DATE(YEAR(D19),3,0)))=29,366,365)*E19,0),ROUND(B19*(DATEDIF(C19,D19,"Y")*E19)+B19*(_xlfn.DAYS(DATE(YEAR(C19)+DATEDIF(C19,D19,"Y")+1,1,0),DATE(YEAR(C19)+DATEDIF(C19,D19,"Y"),MONTH(C19),DAY(C19))))/IF((DAY(DATE(YEAR(YEAR(C19)+DATEDIF(C19,D19,"Y")),3,0)))=29,366,365)*E19+B19*(_xlfn.DAYS(D19,DATE(YEAR(C19)+DATEDIF(C19,D19,"Y")+1,1,0)))/IF((DAY(DATE(YEAR(D19),3,0)))=29,366,365)*E19,0))</f>
        <v>0</v>
      </c>
      <c r="G19" s="21">
        <f t="shared" si="1"/>
        <v>0</v>
      </c>
      <c r="H19" s="37"/>
      <c r="J19" s="42"/>
      <c r="K19" s="42"/>
      <c r="O19" s="39"/>
      <c r="R19" s="39"/>
    </row>
    <row r="20" spans="1:18" ht="24" customHeight="1" x14ac:dyDescent="0.15">
      <c r="A20" s="25">
        <f t="shared" ref="A20:A53" si="3">DATE(YEAR(A19),MONTH(A19)+1,DAY(A19))</f>
        <v>44276</v>
      </c>
      <c r="B20" s="22"/>
      <c r="C20" s="23">
        <f>IF(遅延損害金計算書!$D$9=31,DATE(YEAR(A20),IF(遅延損害金計算書!$G$9=1,MONTH(A20)+2,MONTH(A20)+1),IF(遅延損害金計算書!$G$9=1,DAY(DATE(YEAR(A20),MONTH(A20)+2,1))-1,DAY(DATE(YEAR(A20),MONTH(A20)+1,1))-1)),DATE(YEAR(A20),IF(遅延損害金計算書!$G$9=1,MONTH(A20)+1,MONTH(A20)),遅延損害金計算書!$D$9))</f>
        <v>44280</v>
      </c>
      <c r="D20" s="38">
        <f t="shared" si="0"/>
        <v>45626</v>
      </c>
      <c r="E20" s="28">
        <f t="shared" ref="E20:E53" si="4">E19</f>
        <v>0.03</v>
      </c>
      <c r="F20" s="20">
        <f t="shared" si="2"/>
        <v>0</v>
      </c>
      <c r="G20" s="21">
        <f t="shared" si="1"/>
        <v>0</v>
      </c>
      <c r="H20" s="36"/>
      <c r="J20" s="42"/>
      <c r="K20" s="42"/>
      <c r="O20" s="39"/>
    </row>
    <row r="21" spans="1:18" ht="24" customHeight="1" x14ac:dyDescent="0.15">
      <c r="A21" s="25">
        <f t="shared" si="3"/>
        <v>44307</v>
      </c>
      <c r="B21" s="22"/>
      <c r="C21" s="23">
        <f>IF(遅延損害金計算書!$D$9=31,DATE(YEAR(A21),IF(遅延損害金計算書!$G$9=1,MONTH(A21)+2,MONTH(A21)+1),IF(遅延損害金計算書!$G$9=1,DAY(DATE(YEAR(A21),MONTH(A21)+2,1))-1,DAY(DATE(YEAR(A21),MONTH(A21)+1,1))-1)),DATE(YEAR(A21),IF(遅延損害金計算書!$G$9=1,MONTH(A21)+1,MONTH(A21)),遅延損害金計算書!$D$9))</f>
        <v>44311</v>
      </c>
      <c r="D21" s="38">
        <f t="shared" si="0"/>
        <v>45626</v>
      </c>
      <c r="E21" s="28">
        <f t="shared" si="4"/>
        <v>0.03</v>
      </c>
      <c r="F21" s="20">
        <f t="shared" si="2"/>
        <v>0</v>
      </c>
      <c r="G21" s="21">
        <f t="shared" si="1"/>
        <v>0</v>
      </c>
      <c r="H21" s="36"/>
      <c r="J21" s="42"/>
      <c r="K21" s="42"/>
    </row>
    <row r="22" spans="1:18" ht="24" customHeight="1" x14ac:dyDescent="0.15">
      <c r="A22" s="25">
        <f t="shared" si="3"/>
        <v>44337</v>
      </c>
      <c r="B22" s="22"/>
      <c r="C22" s="23">
        <f>IF(遅延損害金計算書!$D$9=31,DATE(YEAR(A22),IF(遅延損害金計算書!$G$9=1,MONTH(A22)+2,MONTH(A22)+1),IF(遅延損害金計算書!$G$9=1,DAY(DATE(YEAR(A22),MONTH(A22)+2,1))-1,DAY(DATE(YEAR(A22),MONTH(A22)+1,1))-1)),DATE(YEAR(A22),IF(遅延損害金計算書!$G$9=1,MONTH(A22)+1,MONTH(A22)),遅延損害金計算書!$D$9))</f>
        <v>44341</v>
      </c>
      <c r="D22" s="38">
        <f t="shared" si="0"/>
        <v>45626</v>
      </c>
      <c r="E22" s="28">
        <f t="shared" si="4"/>
        <v>0.03</v>
      </c>
      <c r="F22" s="20">
        <f t="shared" si="2"/>
        <v>0</v>
      </c>
      <c r="G22" s="21">
        <f t="shared" si="1"/>
        <v>0</v>
      </c>
      <c r="H22" s="36"/>
      <c r="J22" s="42"/>
      <c r="K22" s="42"/>
    </row>
    <row r="23" spans="1:18" ht="24" customHeight="1" x14ac:dyDescent="0.15">
      <c r="A23" s="25">
        <f t="shared" si="3"/>
        <v>44368</v>
      </c>
      <c r="B23" s="22"/>
      <c r="C23" s="23">
        <f>IF(遅延損害金計算書!$D$9=31,DATE(YEAR(A23),IF(遅延損害金計算書!$G$9=1,MONTH(A23)+2,MONTH(A23)+1),IF(遅延損害金計算書!$G$9=1,DAY(DATE(YEAR(A23),MONTH(A23)+2,1))-1,DAY(DATE(YEAR(A23),MONTH(A23)+1,1))-1)),DATE(YEAR(A23),IF(遅延損害金計算書!$G$9=1,MONTH(A23)+1,MONTH(A23)),遅延損害金計算書!$D$9))</f>
        <v>44372</v>
      </c>
      <c r="D23" s="38">
        <f t="shared" si="0"/>
        <v>45626</v>
      </c>
      <c r="E23" s="28">
        <f t="shared" si="4"/>
        <v>0.03</v>
      </c>
      <c r="F23" s="20">
        <f t="shared" si="2"/>
        <v>0</v>
      </c>
      <c r="G23" s="21">
        <f t="shared" si="1"/>
        <v>0</v>
      </c>
      <c r="H23" s="36"/>
      <c r="J23" s="42"/>
      <c r="K23" s="42"/>
    </row>
    <row r="24" spans="1:18" ht="24" customHeight="1" x14ac:dyDescent="0.15">
      <c r="A24" s="25">
        <f t="shared" si="3"/>
        <v>44398</v>
      </c>
      <c r="B24" s="22"/>
      <c r="C24" s="23">
        <f>IF(遅延損害金計算書!$D$9=31,DATE(YEAR(A24),IF(遅延損害金計算書!$G$9=1,MONTH(A24)+2,MONTH(A24)+1),IF(遅延損害金計算書!$G$9=1,DAY(DATE(YEAR(A24),MONTH(A24)+2,1))-1,DAY(DATE(YEAR(A24),MONTH(A24)+1,1))-1)),DATE(YEAR(A24),IF(遅延損害金計算書!$G$9=1,MONTH(A24)+1,MONTH(A24)),遅延損害金計算書!$D$9))</f>
        <v>44402</v>
      </c>
      <c r="D24" s="38">
        <f t="shared" si="0"/>
        <v>45626</v>
      </c>
      <c r="E24" s="28">
        <f t="shared" si="4"/>
        <v>0.03</v>
      </c>
      <c r="F24" s="20">
        <f>IF(DATEDIF(C24,D24,"Y")&lt;1,ROUND(B24*(_xlfn.DAYS(DATE(YEAR(C24)+1,1,0),C24))/IF((DAY(DATE(YEAR(C24),3,0)))=29,366,365)*E24+B24*(_xlfn.DAYS(D24,DATE(YEAR(C24)+1,1,0)))/IF((DAY(DATE(YEAR(D24),3,0)))=29,366,365)*E24,0),ROUND(B24*(DATEDIF(C24,D24,"Y")*E24)+B24*(_xlfn.DAYS(DATE(YEAR(C24)+DATEDIF(C24,D24,"Y")+1,1,0),DATE(YEAR(C24)+DATEDIF(C24,D24,"Y"),MONTH(C24),DAY(C24))))/IF((DAY(DATE(YEAR(YEAR(C24)+DATEDIF(C24,D24,"Y")),3,0)))=29,366,365)*E24+B24*(_xlfn.DAYS(D24,DATE(YEAR(C24)+DATEDIF(C24,D24,"Y")+1,1,0)))/IF((DAY(DATE(YEAR(D24),3,0)))=29,366,365)*E24,0))</f>
        <v>0</v>
      </c>
      <c r="G24" s="21">
        <f t="shared" si="1"/>
        <v>0</v>
      </c>
      <c r="H24" s="36"/>
      <c r="J24" s="42"/>
      <c r="K24" s="42"/>
    </row>
    <row r="25" spans="1:18" ht="24" customHeight="1" x14ac:dyDescent="0.15">
      <c r="A25" s="25">
        <f t="shared" si="3"/>
        <v>44429</v>
      </c>
      <c r="B25" s="22"/>
      <c r="C25" s="23">
        <f>IF(遅延損害金計算書!$D$9=31,DATE(YEAR(A25),IF(遅延損害金計算書!$G$9=1,MONTH(A25)+2,MONTH(A25)+1),IF(遅延損害金計算書!$G$9=1,DAY(DATE(YEAR(A25),MONTH(A25)+2,1))-1,DAY(DATE(YEAR(A25),MONTH(A25)+1,1))-1)),DATE(YEAR(A25),IF(遅延損害金計算書!$G$9=1,MONTH(A25)+1,MONTH(A25)),遅延損害金計算書!$D$9))</f>
        <v>44433</v>
      </c>
      <c r="D25" s="38">
        <f t="shared" si="0"/>
        <v>45626</v>
      </c>
      <c r="E25" s="28">
        <f t="shared" si="4"/>
        <v>0.03</v>
      </c>
      <c r="F25" s="20">
        <f>IF(DATEDIF(C25,D25,"Y")&lt;1,ROUND(B25*(_xlfn.DAYS(DATE(YEAR(C25)+1,1,0),C25))/IF((DAY(DATE(YEAR(C25),3,0)))=29,366,365)*E25+B25*(_xlfn.DAYS(D25,DATE(YEAR(C25)+1,1,0)))/IF((DAY(DATE(YEAR(D25),3,0)))=29,366,365)*E25,0),ROUND(B25*(DATEDIF(C25,D25,"Y")*E25)+B25*(_xlfn.DAYS(DATE(YEAR(C25)+DATEDIF(C25,D25,"Y")+1,1,0),DATE(YEAR(C25)+DATEDIF(C25,D25,"Y"),MONTH(C25),DAY(C25))))/IF((DAY(DATE(YEAR(YEAR(C25)+DATEDIF(C25,D25,"Y")),3,0)))=29,366,365)*E25+B25*(_xlfn.DAYS(D25,DATE(YEAR(C25)+DATEDIF(C25,D25,"Y")+1,1,0)))/IF((DAY(DATE(YEAR(D25),3,0)))=29,366,365)*E25,0))</f>
        <v>0</v>
      </c>
      <c r="G25" s="21">
        <f t="shared" si="1"/>
        <v>0</v>
      </c>
      <c r="H25" s="36"/>
      <c r="J25" s="42"/>
      <c r="K25" s="42"/>
    </row>
    <row r="26" spans="1:18" ht="24" customHeight="1" x14ac:dyDescent="0.15">
      <c r="A26" s="25">
        <f t="shared" si="3"/>
        <v>44460</v>
      </c>
      <c r="B26" s="22"/>
      <c r="C26" s="23">
        <f>IF(遅延損害金計算書!$D$9=31,DATE(YEAR(A26),IF(遅延損害金計算書!$G$9=1,MONTH(A26)+2,MONTH(A26)+1),IF(遅延損害金計算書!$G$9=1,DAY(DATE(YEAR(A26),MONTH(A26)+2,1))-1,DAY(DATE(YEAR(A26),MONTH(A26)+1,1))-1)),DATE(YEAR(A26),IF(遅延損害金計算書!$G$9=1,MONTH(A26)+1,MONTH(A26)),遅延損害金計算書!$D$9))</f>
        <v>44464</v>
      </c>
      <c r="D26" s="38">
        <f t="shared" si="0"/>
        <v>45626</v>
      </c>
      <c r="E26" s="28">
        <f t="shared" si="4"/>
        <v>0.03</v>
      </c>
      <c r="F26" s="20">
        <f t="shared" si="2"/>
        <v>0</v>
      </c>
      <c r="G26" s="21">
        <f>IF(G$17-D26&gt;0,IF(DATEDIF(D26,G$17,"Y")&lt;1,ROUND(B26*(_xlfn.DAYS(DATE(YEAR(D26)+1,1,0),D26))/IF((DAY(DATE(YEAR(D26),3,0)))=29,366,365)*0.146+B26*(_xlfn.DAYS(G$17,DATE(YEAR(D26)+1,1,0)))/IF((DAY(DATE(YEAR(G$17),3,0)))=29,366,365)*0.146,0),ROUND(B26*(DATEDIF(D26,G$17,"Y")*0.146)+B26*(_xlfn.DAYS(DATE(YEAR(D26)+DATEDIF(D26,G$17,"Y")+1,1,0),DATE(YEAR(D26)+DATEDIF(D26,G$17,"Y"),MONTH(D26),DAY(D26))))/IF((DAY(DATE(YEAR(YEAR(D26)+DATEDIF(D26,G$17,"Y")),3,0)))=29,366,365)*0.146+B26*(_xlfn.DAYS(G$17,DATE(YEAR(D26)+DATEDIF(D26,G$17,"Y")+1,1,0)))/IF((DAY(DATE(YEAR(G$17),3,0)))=29,366,365)*0.146,0)),0)</f>
        <v>0</v>
      </c>
      <c r="H26" s="36"/>
      <c r="J26" s="42"/>
      <c r="K26" s="42"/>
    </row>
    <row r="27" spans="1:18" ht="24" customHeight="1" x14ac:dyDescent="0.15">
      <c r="A27" s="25">
        <f t="shared" si="3"/>
        <v>44490</v>
      </c>
      <c r="B27" s="22"/>
      <c r="C27" s="23">
        <f>IF(遅延損害金計算書!$D$9=31,DATE(YEAR(A27),IF(遅延損害金計算書!$G$9=1,MONTH(A27)+2,MONTH(A27)+1),IF(遅延損害金計算書!$G$9=1,DAY(DATE(YEAR(A27),MONTH(A27)+2,1))-1,DAY(DATE(YEAR(A27),MONTH(A27)+1,1))-1)),DATE(YEAR(A27),IF(遅延損害金計算書!$G$9=1,MONTH(A27)+1,MONTH(A27)),遅延損害金計算書!$D$9))</f>
        <v>44494</v>
      </c>
      <c r="D27" s="38">
        <f t="shared" si="0"/>
        <v>45626</v>
      </c>
      <c r="E27" s="28">
        <f t="shared" si="4"/>
        <v>0.03</v>
      </c>
      <c r="F27" s="20">
        <f t="shared" si="2"/>
        <v>0</v>
      </c>
      <c r="G27" s="21">
        <f t="shared" si="1"/>
        <v>0</v>
      </c>
      <c r="H27" s="36"/>
      <c r="J27" s="42"/>
      <c r="K27" s="42"/>
    </row>
    <row r="28" spans="1:18" ht="24" customHeight="1" x14ac:dyDescent="0.15">
      <c r="A28" s="24">
        <f t="shared" si="3"/>
        <v>44521</v>
      </c>
      <c r="B28" s="22"/>
      <c r="C28" s="23">
        <f>IF(遅延損害金計算書!$D$9=31,DATE(YEAR(A28),IF(遅延損害金計算書!$G$9=1,MONTH(A28)+2,MONTH(A28)+1),IF(遅延損害金計算書!$G$9=1,DAY(DATE(YEAR(A28),MONTH(A28)+2,1))-1,DAY(DATE(YEAR(A28),MONTH(A28)+1,1))-1)),DATE(YEAR(A28),IF(遅延損害金計算書!$G$9=1,MONTH(A28)+1,MONTH(A28)),遅延損害金計算書!$D$9))</f>
        <v>44525</v>
      </c>
      <c r="D28" s="38">
        <f t="shared" si="0"/>
        <v>45626</v>
      </c>
      <c r="E28" s="28">
        <f t="shared" si="4"/>
        <v>0.03</v>
      </c>
      <c r="F28" s="20">
        <f t="shared" si="2"/>
        <v>0</v>
      </c>
      <c r="G28" s="21">
        <f t="shared" si="1"/>
        <v>0</v>
      </c>
      <c r="H28" s="36"/>
      <c r="K28" s="39"/>
      <c r="R28" s="40"/>
    </row>
    <row r="29" spans="1:18" ht="24" customHeight="1" x14ac:dyDescent="0.15">
      <c r="A29" s="25">
        <f t="shared" si="3"/>
        <v>44551</v>
      </c>
      <c r="B29" s="22"/>
      <c r="C29" s="23">
        <f>IF(遅延損害金計算書!$D$9=31,DATE(YEAR(A29),IF(遅延損害金計算書!$G$9=1,MONTH(A29)+2,MONTH(A29)+1),IF(遅延損害金計算書!$G$9=1,DAY(DATE(YEAR(A29),MONTH(A29)+2,1))-1,DAY(DATE(YEAR(A29),MONTH(A29)+1,1))-1)),DATE(YEAR(A29),IF(遅延損害金計算書!$G$9=1,MONTH(A29)+1,MONTH(A29)),遅延損害金計算書!$D$9))</f>
        <v>44555</v>
      </c>
      <c r="D29" s="38">
        <f t="shared" si="0"/>
        <v>45626</v>
      </c>
      <c r="E29" s="28">
        <f t="shared" si="4"/>
        <v>0.03</v>
      </c>
      <c r="F29" s="20">
        <f t="shared" si="2"/>
        <v>0</v>
      </c>
      <c r="G29" s="21">
        <f t="shared" si="1"/>
        <v>0</v>
      </c>
      <c r="H29" s="36"/>
      <c r="J29" s="42"/>
      <c r="K29" s="42"/>
      <c r="L29" s="42"/>
      <c r="M29" s="42"/>
      <c r="O29" s="39"/>
      <c r="Q29" s="39"/>
      <c r="R29" s="39"/>
    </row>
    <row r="30" spans="1:18" ht="24" customHeight="1" x14ac:dyDescent="0.15">
      <c r="A30" s="24">
        <f t="shared" si="3"/>
        <v>44582</v>
      </c>
      <c r="B30" s="22"/>
      <c r="C30" s="23">
        <f>IF(遅延損害金計算書!$D$9=31,DATE(YEAR(A30),IF(遅延損害金計算書!$G$9=1,MONTH(A30)+2,MONTH(A30)+1),IF(遅延損害金計算書!$G$9=1,DAY(DATE(YEAR(A30),MONTH(A30)+2,1))-1,DAY(DATE(YEAR(A30),MONTH(A30)+1,1))-1)),DATE(YEAR(A30),IF(遅延損害金計算書!$G$9=1,MONTH(A30)+1,MONTH(A30)),遅延損害金計算書!$D$9))</f>
        <v>44586</v>
      </c>
      <c r="D30" s="38">
        <f t="shared" si="0"/>
        <v>45626</v>
      </c>
      <c r="E30" s="28">
        <f t="shared" si="4"/>
        <v>0.03</v>
      </c>
      <c r="F30" s="20">
        <f t="shared" si="2"/>
        <v>0</v>
      </c>
      <c r="G30" s="21">
        <f t="shared" si="1"/>
        <v>0</v>
      </c>
      <c r="H30" s="36"/>
      <c r="J30" s="42"/>
      <c r="K30" s="42"/>
      <c r="O30" s="39"/>
    </row>
    <row r="31" spans="1:18" ht="24" customHeight="1" x14ac:dyDescent="0.15">
      <c r="A31" s="25">
        <f t="shared" si="3"/>
        <v>44613</v>
      </c>
      <c r="B31" s="22"/>
      <c r="C31" s="23">
        <f>IF(遅延損害金計算書!$D$9=31,DATE(YEAR(A31),IF(遅延損害金計算書!$G$9=1,MONTH(A31)+2,MONTH(A31)+1),IF(遅延損害金計算書!$G$9=1,DAY(DATE(YEAR(A31),MONTH(A31)+2,1))-1,DAY(DATE(YEAR(A31),MONTH(A31)+1,1))-1)),DATE(YEAR(A31),IF(遅延損害金計算書!$G$9=1,MONTH(A31)+1,MONTH(A31)),遅延損害金計算書!$D$9))</f>
        <v>44617</v>
      </c>
      <c r="D31" s="38">
        <f t="shared" si="0"/>
        <v>45626</v>
      </c>
      <c r="E31" s="28">
        <f t="shared" si="4"/>
        <v>0.03</v>
      </c>
      <c r="F31" s="20">
        <f t="shared" si="2"/>
        <v>0</v>
      </c>
      <c r="G31" s="21">
        <f t="shared" si="1"/>
        <v>0</v>
      </c>
      <c r="H31" s="36"/>
      <c r="J31" s="42"/>
      <c r="K31" s="42"/>
    </row>
    <row r="32" spans="1:18" ht="24" customHeight="1" x14ac:dyDescent="0.15">
      <c r="A32" s="24">
        <f t="shared" si="3"/>
        <v>44641</v>
      </c>
      <c r="B32" s="22"/>
      <c r="C32" s="23">
        <f>IF(遅延損害金計算書!$D$9=31,DATE(YEAR(A32),IF(遅延損害金計算書!$G$9=1,MONTH(A32)+2,MONTH(A32)+1),IF(遅延損害金計算書!$G$9=1,DAY(DATE(YEAR(A32),MONTH(A32)+2,1))-1,DAY(DATE(YEAR(A32),MONTH(A32)+1,1))-1)),DATE(YEAR(A32),IF(遅延損害金計算書!$G$9=1,MONTH(A32)+1,MONTH(A32)),遅延損害金計算書!$D$9))</f>
        <v>44645</v>
      </c>
      <c r="D32" s="38">
        <f t="shared" si="0"/>
        <v>45626</v>
      </c>
      <c r="E32" s="28">
        <f t="shared" si="4"/>
        <v>0.03</v>
      </c>
      <c r="F32" s="20">
        <f t="shared" si="2"/>
        <v>0</v>
      </c>
      <c r="G32" s="21">
        <f t="shared" si="1"/>
        <v>0</v>
      </c>
      <c r="H32" s="36"/>
      <c r="J32" s="42"/>
      <c r="K32" s="42"/>
    </row>
    <row r="33" spans="1:15" ht="24" customHeight="1" x14ac:dyDescent="0.15">
      <c r="A33" s="25">
        <f t="shared" si="3"/>
        <v>44672</v>
      </c>
      <c r="B33" s="22"/>
      <c r="C33" s="23">
        <f>IF(遅延損害金計算書!$D$9=31,DATE(YEAR(A33),IF(遅延損害金計算書!$G$9=1,MONTH(A33)+2,MONTH(A33)+1),IF(遅延損害金計算書!$G$9=1,DAY(DATE(YEAR(A33),MONTH(A33)+2,1))-1,DAY(DATE(YEAR(A33),MONTH(A33)+1,1))-1)),DATE(YEAR(A33),IF(遅延損害金計算書!$G$9=1,MONTH(A33)+1,MONTH(A33)),遅延損害金計算書!$D$9))</f>
        <v>44676</v>
      </c>
      <c r="D33" s="38">
        <f t="shared" si="0"/>
        <v>45626</v>
      </c>
      <c r="E33" s="28">
        <f t="shared" si="4"/>
        <v>0.03</v>
      </c>
      <c r="F33" s="20">
        <f t="shared" si="2"/>
        <v>0</v>
      </c>
      <c r="G33" s="21">
        <f t="shared" si="1"/>
        <v>0</v>
      </c>
      <c r="H33" s="36"/>
    </row>
    <row r="34" spans="1:15" ht="24" customHeight="1" x14ac:dyDescent="0.15">
      <c r="A34" s="24">
        <f t="shared" si="3"/>
        <v>44702</v>
      </c>
      <c r="B34" s="22"/>
      <c r="C34" s="23">
        <f>IF(遅延損害金計算書!$D$9=31,DATE(YEAR(A34),IF(遅延損害金計算書!$G$9=1,MONTH(A34)+2,MONTH(A34)+1),IF(遅延損害金計算書!$G$9=1,DAY(DATE(YEAR(A34),MONTH(A34)+2,1))-1,DAY(DATE(YEAR(A34),MONTH(A34)+1,1))-1)),DATE(YEAR(A34),IF(遅延損害金計算書!$G$9=1,MONTH(A34)+1,MONTH(A34)),遅延損害金計算書!$D$9))</f>
        <v>44706</v>
      </c>
      <c r="D34" s="38">
        <f t="shared" si="0"/>
        <v>45626</v>
      </c>
      <c r="E34" s="28">
        <f t="shared" si="4"/>
        <v>0.03</v>
      </c>
      <c r="F34" s="20">
        <f t="shared" si="2"/>
        <v>0</v>
      </c>
      <c r="G34" s="21">
        <f t="shared" si="1"/>
        <v>0</v>
      </c>
      <c r="H34" s="36"/>
      <c r="O34" s="39"/>
    </row>
    <row r="35" spans="1:15" ht="24" customHeight="1" x14ac:dyDescent="0.15">
      <c r="A35" s="25">
        <f t="shared" si="3"/>
        <v>44733</v>
      </c>
      <c r="B35" s="22"/>
      <c r="C35" s="23">
        <f>IF(遅延損害金計算書!$D$9=31,DATE(YEAR(A35),IF(遅延損害金計算書!$G$9=1,MONTH(A35)+2,MONTH(A35)+1),IF(遅延損害金計算書!$G$9=1,DAY(DATE(YEAR(A35),MONTH(A35)+2,1))-1,DAY(DATE(YEAR(A35),MONTH(A35)+1,1))-1)),DATE(YEAR(A35),IF(遅延損害金計算書!$G$9=1,MONTH(A35)+1,MONTH(A35)),遅延損害金計算書!$D$9))</f>
        <v>44737</v>
      </c>
      <c r="D35" s="38">
        <f t="shared" si="0"/>
        <v>45626</v>
      </c>
      <c r="E35" s="28">
        <f t="shared" si="4"/>
        <v>0.03</v>
      </c>
      <c r="F35" s="20">
        <f t="shared" si="2"/>
        <v>0</v>
      </c>
      <c r="G35" s="21">
        <f t="shared" si="1"/>
        <v>0</v>
      </c>
      <c r="H35" s="36"/>
    </row>
    <row r="36" spans="1:15" ht="24" customHeight="1" x14ac:dyDescent="0.15">
      <c r="A36" s="24">
        <f t="shared" si="3"/>
        <v>44763</v>
      </c>
      <c r="B36" s="22"/>
      <c r="C36" s="23">
        <f>IF(遅延損害金計算書!$D$9=31,DATE(YEAR(A36),IF(遅延損害金計算書!$G$9=1,MONTH(A36)+2,MONTH(A36)+1),IF(遅延損害金計算書!$G$9=1,DAY(DATE(YEAR(A36),MONTH(A36)+2,1))-1,DAY(DATE(YEAR(A36),MONTH(A36)+1,1))-1)),DATE(YEAR(A36),IF(遅延損害金計算書!$G$9=1,MONTH(A36)+1,MONTH(A36)),遅延損害金計算書!$D$9))</f>
        <v>44767</v>
      </c>
      <c r="D36" s="38">
        <f t="shared" si="0"/>
        <v>45626</v>
      </c>
      <c r="E36" s="28">
        <f t="shared" si="4"/>
        <v>0.03</v>
      </c>
      <c r="F36" s="20">
        <f t="shared" si="2"/>
        <v>0</v>
      </c>
      <c r="G36" s="21">
        <f t="shared" si="1"/>
        <v>0</v>
      </c>
      <c r="H36" s="36"/>
    </row>
    <row r="37" spans="1:15" ht="24" customHeight="1" x14ac:dyDescent="0.15">
      <c r="A37" s="25">
        <f t="shared" si="3"/>
        <v>44794</v>
      </c>
      <c r="B37" s="22"/>
      <c r="C37" s="23">
        <f>IF(遅延損害金計算書!$D$9=31,DATE(YEAR(A37),IF(遅延損害金計算書!$G$9=1,MONTH(A37)+2,MONTH(A37)+1),IF(遅延損害金計算書!$G$9=1,DAY(DATE(YEAR(A37),MONTH(A37)+2,1))-1,DAY(DATE(YEAR(A37),MONTH(A37)+1,1))-1)),DATE(YEAR(A37),IF(遅延損害金計算書!$G$9=1,MONTH(A37)+1,MONTH(A37)),遅延損害金計算書!$D$9))</f>
        <v>44798</v>
      </c>
      <c r="D37" s="38">
        <f t="shared" si="0"/>
        <v>45626</v>
      </c>
      <c r="E37" s="28">
        <f t="shared" si="4"/>
        <v>0.03</v>
      </c>
      <c r="F37" s="20">
        <f t="shared" si="2"/>
        <v>0</v>
      </c>
      <c r="G37" s="21">
        <f t="shared" si="1"/>
        <v>0</v>
      </c>
      <c r="H37" s="36"/>
    </row>
    <row r="38" spans="1:15" ht="24" customHeight="1" x14ac:dyDescent="0.15">
      <c r="A38" s="24">
        <f t="shared" si="3"/>
        <v>44825</v>
      </c>
      <c r="B38" s="22"/>
      <c r="C38" s="23">
        <f>IF(遅延損害金計算書!$D$9=31,DATE(YEAR(A38),IF(遅延損害金計算書!$G$9=1,MONTH(A38)+2,MONTH(A38)+1),IF(遅延損害金計算書!$G$9=1,DAY(DATE(YEAR(A38),MONTH(A38)+2,1))-1,DAY(DATE(YEAR(A38),MONTH(A38)+1,1))-1)),DATE(YEAR(A38),IF(遅延損害金計算書!$G$9=1,MONTH(A38)+1,MONTH(A38)),遅延損害金計算書!$D$9))</f>
        <v>44829</v>
      </c>
      <c r="D38" s="38">
        <f t="shared" si="0"/>
        <v>45626</v>
      </c>
      <c r="E38" s="28">
        <f t="shared" si="4"/>
        <v>0.03</v>
      </c>
      <c r="F38" s="20">
        <f t="shared" si="2"/>
        <v>0</v>
      </c>
      <c r="G38" s="21">
        <f t="shared" si="1"/>
        <v>0</v>
      </c>
      <c r="H38" s="36"/>
    </row>
    <row r="39" spans="1:15" ht="24" customHeight="1" x14ac:dyDescent="0.15">
      <c r="A39" s="25">
        <f t="shared" si="3"/>
        <v>44855</v>
      </c>
      <c r="B39" s="22"/>
      <c r="C39" s="23">
        <f>IF(遅延損害金計算書!$D$9=31,DATE(YEAR(A39),IF(遅延損害金計算書!$G$9=1,MONTH(A39)+2,MONTH(A39)+1),IF(遅延損害金計算書!$G$9=1,DAY(DATE(YEAR(A39),MONTH(A39)+2,1))-1,DAY(DATE(YEAR(A39),MONTH(A39)+1,1))-1)),DATE(YEAR(A39),IF(遅延損害金計算書!$G$9=1,MONTH(A39)+1,MONTH(A39)),遅延損害金計算書!$D$9))</f>
        <v>44859</v>
      </c>
      <c r="D39" s="38">
        <f t="shared" si="0"/>
        <v>45626</v>
      </c>
      <c r="E39" s="28">
        <f t="shared" si="4"/>
        <v>0.03</v>
      </c>
      <c r="F39" s="20">
        <f t="shared" si="2"/>
        <v>0</v>
      </c>
      <c r="G39" s="21">
        <f t="shared" si="1"/>
        <v>0</v>
      </c>
      <c r="H39" s="36"/>
    </row>
    <row r="40" spans="1:15" ht="24" customHeight="1" x14ac:dyDescent="0.15">
      <c r="A40" s="24">
        <f t="shared" si="3"/>
        <v>44886</v>
      </c>
      <c r="B40" s="22"/>
      <c r="C40" s="23">
        <f>IF(遅延損害金計算書!$D$9=31,DATE(YEAR(A40),IF(遅延損害金計算書!$G$9=1,MONTH(A40)+2,MONTH(A40)+1),IF(遅延損害金計算書!$G$9=1,DAY(DATE(YEAR(A40),MONTH(A40)+2,1))-1,DAY(DATE(YEAR(A40),MONTH(A40)+1,1))-1)),DATE(YEAR(A40),IF(遅延損害金計算書!$G$9=1,MONTH(A40)+1,MONTH(A40)),遅延損害金計算書!$D$9))</f>
        <v>44890</v>
      </c>
      <c r="D40" s="38">
        <f t="shared" si="0"/>
        <v>45626</v>
      </c>
      <c r="E40" s="28">
        <f t="shared" si="4"/>
        <v>0.03</v>
      </c>
      <c r="F40" s="20">
        <f t="shared" si="2"/>
        <v>0</v>
      </c>
      <c r="G40" s="21">
        <f t="shared" si="1"/>
        <v>0</v>
      </c>
      <c r="H40" s="36"/>
    </row>
    <row r="41" spans="1:15" ht="24" customHeight="1" x14ac:dyDescent="0.15">
      <c r="A41" s="25">
        <f t="shared" si="3"/>
        <v>44916</v>
      </c>
      <c r="B41" s="22"/>
      <c r="C41" s="23">
        <f>IF(遅延損害金計算書!$D$9=31,DATE(YEAR(A41),IF(遅延損害金計算書!$G$9=1,MONTH(A41)+2,MONTH(A41)+1),IF(遅延損害金計算書!$G$9=1,DAY(DATE(YEAR(A41),MONTH(A41)+2,1))-1,DAY(DATE(YEAR(A41),MONTH(A41)+1,1))-1)),DATE(YEAR(A41),IF(遅延損害金計算書!$G$9=1,MONTH(A41)+1,MONTH(A41)),遅延損害金計算書!$D$9))</f>
        <v>44920</v>
      </c>
      <c r="D41" s="38">
        <f t="shared" si="0"/>
        <v>45626</v>
      </c>
      <c r="E41" s="28">
        <f t="shared" si="4"/>
        <v>0.03</v>
      </c>
      <c r="F41" s="20">
        <f t="shared" si="2"/>
        <v>0</v>
      </c>
      <c r="G41" s="21">
        <f t="shared" si="1"/>
        <v>0</v>
      </c>
      <c r="H41" s="36"/>
    </row>
    <row r="42" spans="1:15" ht="24" customHeight="1" x14ac:dyDescent="0.15">
      <c r="A42" s="24">
        <f t="shared" si="3"/>
        <v>44947</v>
      </c>
      <c r="B42" s="22"/>
      <c r="C42" s="23">
        <f>IF(遅延損害金計算書!$D$9=31,DATE(YEAR(A42),IF(遅延損害金計算書!$G$9=1,MONTH(A42)+2,MONTH(A42)+1),IF(遅延損害金計算書!$G$9=1,DAY(DATE(YEAR(A42),MONTH(A42)+2,1))-1,DAY(DATE(YEAR(A42),MONTH(A42)+1,1))-1)),DATE(YEAR(A42),IF(遅延損害金計算書!$G$9=1,MONTH(A42)+1,MONTH(A42)),遅延損害金計算書!$D$9))</f>
        <v>44951</v>
      </c>
      <c r="D42" s="38">
        <f t="shared" si="0"/>
        <v>45626</v>
      </c>
      <c r="E42" s="28">
        <f t="shared" si="4"/>
        <v>0.03</v>
      </c>
      <c r="F42" s="20">
        <f t="shared" si="2"/>
        <v>0</v>
      </c>
      <c r="G42" s="21">
        <f t="shared" si="1"/>
        <v>0</v>
      </c>
      <c r="H42" s="36"/>
    </row>
    <row r="43" spans="1:15" ht="24" customHeight="1" x14ac:dyDescent="0.15">
      <c r="A43" s="25">
        <f t="shared" si="3"/>
        <v>44978</v>
      </c>
      <c r="B43" s="22"/>
      <c r="C43" s="23">
        <f>IF(遅延損害金計算書!$D$9=31,DATE(YEAR(A43),IF(遅延損害金計算書!$G$9=1,MONTH(A43)+2,MONTH(A43)+1),IF(遅延損害金計算書!$G$9=1,DAY(DATE(YEAR(A43),MONTH(A43)+2,1))-1,DAY(DATE(YEAR(A43),MONTH(A43)+1,1))-1)),DATE(YEAR(A43),IF(遅延損害金計算書!$G$9=1,MONTH(A43)+1,MONTH(A43)),遅延損害金計算書!$D$9))</f>
        <v>44982</v>
      </c>
      <c r="D43" s="38">
        <f t="shared" si="0"/>
        <v>45626</v>
      </c>
      <c r="E43" s="28">
        <f t="shared" si="4"/>
        <v>0.03</v>
      </c>
      <c r="F43" s="20">
        <f t="shared" si="2"/>
        <v>0</v>
      </c>
      <c r="G43" s="21">
        <f t="shared" si="1"/>
        <v>0</v>
      </c>
      <c r="H43" s="36"/>
    </row>
    <row r="44" spans="1:15" ht="24" customHeight="1" x14ac:dyDescent="0.15">
      <c r="A44" s="24">
        <f t="shared" si="3"/>
        <v>45006</v>
      </c>
      <c r="B44" s="22"/>
      <c r="C44" s="23">
        <f>IF(遅延損害金計算書!$D$9=31,DATE(YEAR(A44),IF(遅延損害金計算書!$G$9=1,MONTH(A44)+2,MONTH(A44)+1),IF(遅延損害金計算書!$G$9=1,DAY(DATE(YEAR(A44),MONTH(A44)+2,1))-1,DAY(DATE(YEAR(A44),MONTH(A44)+1,1))-1)),DATE(YEAR(A44),IF(遅延損害金計算書!$G$9=1,MONTH(A44)+1,MONTH(A44)),遅延損害金計算書!$D$9))</f>
        <v>45010</v>
      </c>
      <c r="D44" s="38">
        <f t="shared" si="0"/>
        <v>45626</v>
      </c>
      <c r="E44" s="28">
        <f t="shared" si="4"/>
        <v>0.03</v>
      </c>
      <c r="F44" s="20">
        <f t="shared" si="2"/>
        <v>0</v>
      </c>
      <c r="G44" s="21">
        <f t="shared" si="1"/>
        <v>0</v>
      </c>
      <c r="H44" s="36"/>
    </row>
    <row r="45" spans="1:15" ht="24" customHeight="1" x14ac:dyDescent="0.15">
      <c r="A45" s="25">
        <f t="shared" si="3"/>
        <v>45037</v>
      </c>
      <c r="B45" s="22"/>
      <c r="C45" s="23">
        <f>IF(遅延損害金計算書!$D$9=31,DATE(YEAR(A45),IF(遅延損害金計算書!$G$9=1,MONTH(A45)+2,MONTH(A45)+1),IF(遅延損害金計算書!$G$9=1,DAY(DATE(YEAR(A45),MONTH(A45)+2,1))-1,DAY(DATE(YEAR(A45),MONTH(A45)+1,1))-1)),DATE(YEAR(A45),IF(遅延損害金計算書!$G$9=1,MONTH(A45)+1,MONTH(A45)),遅延損害金計算書!$D$9))</f>
        <v>45041</v>
      </c>
      <c r="D45" s="38">
        <f t="shared" si="0"/>
        <v>45626</v>
      </c>
      <c r="E45" s="28">
        <f t="shared" si="4"/>
        <v>0.03</v>
      </c>
      <c r="F45" s="20">
        <f t="shared" si="2"/>
        <v>0</v>
      </c>
      <c r="G45" s="21">
        <f t="shared" si="1"/>
        <v>0</v>
      </c>
      <c r="H45" s="36"/>
    </row>
    <row r="46" spans="1:15" ht="24" customHeight="1" x14ac:dyDescent="0.15">
      <c r="A46" s="24">
        <f t="shared" si="3"/>
        <v>45067</v>
      </c>
      <c r="B46" s="22"/>
      <c r="C46" s="23">
        <f>IF(遅延損害金計算書!$D$9=31,DATE(YEAR(A46),IF(遅延損害金計算書!$G$9=1,MONTH(A46)+2,MONTH(A46)+1),IF(遅延損害金計算書!$G$9=1,DAY(DATE(YEAR(A46),MONTH(A46)+2,1))-1,DAY(DATE(YEAR(A46),MONTH(A46)+1,1))-1)),DATE(YEAR(A46),IF(遅延損害金計算書!$G$9=1,MONTH(A46)+1,MONTH(A46)),遅延損害金計算書!$D$9))</f>
        <v>45071</v>
      </c>
      <c r="D46" s="38">
        <f t="shared" si="0"/>
        <v>45626</v>
      </c>
      <c r="E46" s="28">
        <f t="shared" si="4"/>
        <v>0.03</v>
      </c>
      <c r="F46" s="20">
        <f t="shared" si="2"/>
        <v>0</v>
      </c>
      <c r="G46" s="21">
        <f t="shared" si="1"/>
        <v>0</v>
      </c>
      <c r="H46" s="36"/>
    </row>
    <row r="47" spans="1:15" ht="24" customHeight="1" x14ac:dyDescent="0.15">
      <c r="A47" s="25">
        <f t="shared" si="3"/>
        <v>45098</v>
      </c>
      <c r="B47" s="22"/>
      <c r="C47" s="23">
        <f>IF(遅延損害金計算書!$D$9=31,DATE(YEAR(A47),IF(遅延損害金計算書!$G$9=1,MONTH(A47)+2,MONTH(A47)+1),IF(遅延損害金計算書!$G$9=1,DAY(DATE(YEAR(A47),MONTH(A47)+2,1))-1,DAY(DATE(YEAR(A47),MONTH(A47)+1,1))-1)),DATE(YEAR(A47),IF(遅延損害金計算書!$G$9=1,MONTH(A47)+1,MONTH(A47)),遅延損害金計算書!$D$9))</f>
        <v>45102</v>
      </c>
      <c r="D47" s="38">
        <f t="shared" si="0"/>
        <v>45626</v>
      </c>
      <c r="E47" s="28">
        <f t="shared" si="4"/>
        <v>0.03</v>
      </c>
      <c r="F47" s="20">
        <f t="shared" si="2"/>
        <v>0</v>
      </c>
      <c r="G47" s="21">
        <f t="shared" si="1"/>
        <v>0</v>
      </c>
      <c r="H47" s="36"/>
    </row>
    <row r="48" spans="1:15" ht="24" customHeight="1" x14ac:dyDescent="0.15">
      <c r="A48" s="24">
        <f t="shared" si="3"/>
        <v>45128</v>
      </c>
      <c r="B48" s="22"/>
      <c r="C48" s="23">
        <f>IF(遅延損害金計算書!$D$9=31,DATE(YEAR(A48),IF(遅延損害金計算書!$G$9=1,MONTH(A48)+2,MONTH(A48)+1),IF(遅延損害金計算書!$G$9=1,DAY(DATE(YEAR(A48),MONTH(A48)+2,1))-1,DAY(DATE(YEAR(A48),MONTH(A48)+1,1))-1)),DATE(YEAR(A48),IF(遅延損害金計算書!$G$9=1,MONTH(A48)+1,MONTH(A48)),遅延損害金計算書!$D$9))</f>
        <v>45132</v>
      </c>
      <c r="D48" s="38">
        <f t="shared" si="0"/>
        <v>45626</v>
      </c>
      <c r="E48" s="28">
        <f t="shared" si="4"/>
        <v>0.03</v>
      </c>
      <c r="F48" s="20">
        <f t="shared" si="2"/>
        <v>0</v>
      </c>
      <c r="G48" s="21">
        <f t="shared" si="1"/>
        <v>0</v>
      </c>
      <c r="H48" s="36"/>
    </row>
    <row r="49" spans="1:8" ht="24" customHeight="1" x14ac:dyDescent="0.15">
      <c r="A49" s="25">
        <f t="shared" si="3"/>
        <v>45159</v>
      </c>
      <c r="B49" s="22"/>
      <c r="C49" s="23">
        <f>IF(遅延損害金計算書!$D$9=31,DATE(YEAR(A49),IF(遅延損害金計算書!$G$9=1,MONTH(A49)+2,MONTH(A49)+1),IF(遅延損害金計算書!$G$9=1,DAY(DATE(YEAR(A49),MONTH(A49)+2,1))-1,DAY(DATE(YEAR(A49),MONTH(A49)+1,1))-1)),DATE(YEAR(A49),IF(遅延損害金計算書!$G$9=1,MONTH(A49)+1,MONTH(A49)),遅延損害金計算書!$D$9))</f>
        <v>45163</v>
      </c>
      <c r="D49" s="38">
        <f t="shared" si="0"/>
        <v>45626</v>
      </c>
      <c r="E49" s="28">
        <f t="shared" si="4"/>
        <v>0.03</v>
      </c>
      <c r="F49" s="20">
        <f t="shared" si="2"/>
        <v>0</v>
      </c>
      <c r="G49" s="21">
        <f t="shared" si="1"/>
        <v>0</v>
      </c>
      <c r="H49" s="36"/>
    </row>
    <row r="50" spans="1:8" ht="24" customHeight="1" x14ac:dyDescent="0.15">
      <c r="A50" s="24">
        <f t="shared" si="3"/>
        <v>45190</v>
      </c>
      <c r="B50" s="22"/>
      <c r="C50" s="23">
        <f>IF(遅延損害金計算書!$D$9=31,DATE(YEAR(A50),IF(遅延損害金計算書!$G$9=1,MONTH(A50)+2,MONTH(A50)+1),IF(遅延損害金計算書!$G$9=1,DAY(DATE(YEAR(A50),MONTH(A50)+2,1))-1,DAY(DATE(YEAR(A50),MONTH(A50)+1,1))-1)),DATE(YEAR(A50),IF(遅延損害金計算書!$G$9=1,MONTH(A50)+1,MONTH(A50)),遅延損害金計算書!$D$9))</f>
        <v>45194</v>
      </c>
      <c r="D50" s="38">
        <f t="shared" si="0"/>
        <v>45626</v>
      </c>
      <c r="E50" s="28">
        <f t="shared" si="4"/>
        <v>0.03</v>
      </c>
      <c r="F50" s="20">
        <f t="shared" si="2"/>
        <v>0</v>
      </c>
      <c r="G50" s="21">
        <f t="shared" si="1"/>
        <v>0</v>
      </c>
      <c r="H50" s="36"/>
    </row>
    <row r="51" spans="1:8" ht="24" customHeight="1" x14ac:dyDescent="0.15">
      <c r="A51" s="25">
        <f t="shared" si="3"/>
        <v>45220</v>
      </c>
      <c r="B51" s="22"/>
      <c r="C51" s="23">
        <f>IF(遅延損害金計算書!$D$9=31,DATE(YEAR(A51),IF(遅延損害金計算書!$G$9=1,MONTH(A51)+2,MONTH(A51)+1),IF(遅延損害金計算書!$G$9=1,DAY(DATE(YEAR(A51),MONTH(A51)+2,1))-1,DAY(DATE(YEAR(A51),MONTH(A51)+1,1))-1)),DATE(YEAR(A51),IF(遅延損害金計算書!$G$9=1,MONTH(A51)+1,MONTH(A51)),遅延損害金計算書!$D$9))</f>
        <v>45224</v>
      </c>
      <c r="D51" s="38">
        <f t="shared" si="0"/>
        <v>45626</v>
      </c>
      <c r="E51" s="28">
        <f t="shared" si="4"/>
        <v>0.03</v>
      </c>
      <c r="F51" s="20">
        <f t="shared" si="2"/>
        <v>0</v>
      </c>
      <c r="G51" s="21">
        <f t="shared" si="1"/>
        <v>0</v>
      </c>
      <c r="H51" s="36"/>
    </row>
    <row r="52" spans="1:8" ht="24" customHeight="1" x14ac:dyDescent="0.15">
      <c r="A52" s="24">
        <f t="shared" si="3"/>
        <v>45251</v>
      </c>
      <c r="B52" s="22"/>
      <c r="C52" s="23">
        <f>IF(遅延損害金計算書!$D$9=31,DATE(YEAR(A52),IF(遅延損害金計算書!$G$9=1,MONTH(A52)+2,MONTH(A52)+1),IF(遅延損害金計算書!$G$9=1,DAY(DATE(YEAR(A52),MONTH(A52)+2,1))-1,DAY(DATE(YEAR(A52),MONTH(A52)+1,1))-1)),DATE(YEAR(A52),IF(遅延損害金計算書!$G$9=1,MONTH(A52)+1,MONTH(A52)),遅延損害金計算書!$D$9))</f>
        <v>45255</v>
      </c>
      <c r="D52" s="38">
        <f t="shared" si="0"/>
        <v>45626</v>
      </c>
      <c r="E52" s="28">
        <f t="shared" si="4"/>
        <v>0.03</v>
      </c>
      <c r="F52" s="20">
        <f t="shared" si="2"/>
        <v>0</v>
      </c>
      <c r="G52" s="21">
        <f t="shared" si="1"/>
        <v>0</v>
      </c>
      <c r="H52" s="36"/>
    </row>
    <row r="53" spans="1:8" ht="24" customHeight="1" thickBot="1" x14ac:dyDescent="0.2">
      <c r="A53" s="25">
        <f t="shared" si="3"/>
        <v>45281</v>
      </c>
      <c r="B53" s="22"/>
      <c r="C53" s="23">
        <f>IF(遅延損害金計算書!$D$9=31,DATE(YEAR(A53),IF(遅延損害金計算書!$G$9=1,MONTH(A53)+2,MONTH(A53)+1),IF(遅延損害金計算書!$G$9=1,DAY(DATE(YEAR(A53),MONTH(A53)+2,1))-1,DAY(DATE(YEAR(A53),MONTH(A53)+1,1))-1)),DATE(YEAR(A53),IF(遅延損害金計算書!$G$9=1,MONTH(A53)+1,MONTH(A53)),遅延損害金計算書!$D$9))</f>
        <v>45285</v>
      </c>
      <c r="D53" s="38">
        <f t="shared" si="0"/>
        <v>45626</v>
      </c>
      <c r="E53" s="28">
        <f t="shared" si="4"/>
        <v>0.03</v>
      </c>
      <c r="F53" s="20">
        <f t="shared" si="2"/>
        <v>0</v>
      </c>
      <c r="G53" s="21">
        <f t="shared" si="1"/>
        <v>0</v>
      </c>
      <c r="H53" s="36"/>
    </row>
    <row r="54" spans="1:8" ht="24" customHeight="1" thickBot="1" x14ac:dyDescent="0.2">
      <c r="A54" s="13" t="s">
        <v>5</v>
      </c>
      <c r="B54" s="12">
        <f t="shared" ref="B54" si="5">SUM(B18:B53)</f>
        <v>0</v>
      </c>
      <c r="C54" s="14" t="s">
        <v>6</v>
      </c>
      <c r="D54" s="15">
        <f>B54+F54+G54</f>
        <v>0</v>
      </c>
      <c r="E54" s="27"/>
      <c r="F54" s="7">
        <f>SUM(F18:F53)</f>
        <v>0</v>
      </c>
      <c r="G54" s="7">
        <f>SUM(G18:G53)</f>
        <v>0</v>
      </c>
      <c r="H54" s="3"/>
    </row>
    <row r="55" spans="1:8" ht="24" customHeight="1" thickBot="1" x14ac:dyDescent="0.2">
      <c r="A55" s="16"/>
      <c r="B55" s="17" t="s">
        <v>9</v>
      </c>
      <c r="C55" s="16"/>
      <c r="D55" s="16"/>
      <c r="E55" s="16"/>
      <c r="F55" s="18" t="s">
        <v>10</v>
      </c>
      <c r="G55" s="19">
        <f>F54+G54</f>
        <v>0</v>
      </c>
      <c r="H55" s="3"/>
    </row>
  </sheetData>
  <sheetProtection algorithmName="SHA-512" hashValue="QpdRbmz294Vmtn6v4DqeYsCwRAj32arnKeOSKcLjMIgVhbrJD64Qif7BbLZye8gmlOSWYKxOdmnYZTJUzqKgAw==" saltValue="BoCPTJenjGoifkU39LeXog==" spinCount="100000" sheet="1" formatCells="0" formatColumns="0" formatRows="0" insertColumns="0" insertRows="0" autoFilter="0"/>
  <customSheetViews>
    <customSheetView guid="{0CF0A07B-BB31-48EC-93C0-21D1F8B0A23F}">
      <pageMargins left="0.75" right="0.75" top="1" bottom="1" header="0.51200000000000001" footer="0.51200000000000001"/>
      <headerFooter alignWithMargins="0"/>
    </customSheetView>
  </customSheetViews>
  <mergeCells count="13">
    <mergeCell ref="A2:I2"/>
    <mergeCell ref="A5:I5"/>
    <mergeCell ref="B6:C6"/>
    <mergeCell ref="A8:I8"/>
    <mergeCell ref="B12:C12"/>
    <mergeCell ref="A11:I11"/>
    <mergeCell ref="A14:A17"/>
    <mergeCell ref="E17:F17"/>
    <mergeCell ref="D14:D16"/>
    <mergeCell ref="G14:G15"/>
    <mergeCell ref="B14:B17"/>
    <mergeCell ref="C14:C17"/>
    <mergeCell ref="E14:F16"/>
  </mergeCells>
  <phoneticPr fontId="2"/>
  <conditionalFormatting sqref="A18:G53">
    <cfRule type="expression" dxfId="0" priority="2">
      <formula>MOD(ROW(),2)=1</formula>
    </cfRule>
  </conditionalFormatting>
  <pageMargins left="0.7" right="0.7" top="0.75" bottom="0.75" header="0.3" footer="0.3"/>
  <pageSetup paperSize="9" scale="55" orientation="landscape" r:id="rId1"/>
  <headerFooter alignWithMargins="0">
    <oddHeader>&amp;C&amp;"ＭＳ Ｐゴシック,太字"&amp;14&amp;A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遅延損害金計算書</vt:lpstr>
      <vt:lpstr>遅延損害金計算書!Print_Area</vt:lpstr>
    </vt:vector>
  </TitlesOfParts>
  <Company>京都第一法律事務所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渡辺輝人</dc:creator>
  <cp:lastModifiedBy>渡辺輝人</cp:lastModifiedBy>
  <cp:lastPrinted>2020-11-08T08:27:55Z</cp:lastPrinted>
  <dcterms:created xsi:type="dcterms:W3CDTF">2008-07-14T01:15:04Z</dcterms:created>
  <dcterms:modified xsi:type="dcterms:W3CDTF">2024-12-02T00:25:53Z</dcterms:modified>
</cp:coreProperties>
</file>